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940" activeTab="0"/>
  </bookViews>
  <sheets>
    <sheet name="49" sheetId="1" r:id="rId1"/>
  </sheets>
  <definedNames/>
  <calcPr fullCalcOnLoad="1"/>
</workbook>
</file>

<file path=xl/comments1.xml><?xml version="1.0" encoding="utf-8"?>
<comments xmlns="http://schemas.openxmlformats.org/spreadsheetml/2006/main">
  <authors>
    <author>клон</author>
    <author>Бурлаченко О.В.</author>
  </authors>
  <commentList>
    <comment ref="E152" authorId="0">
      <text>
        <r>
          <rPr>
            <b/>
            <sz val="9"/>
            <rFont val="Tahoma"/>
            <family val="2"/>
          </rPr>
          <t>добров. Родит. Пож.+спонсорские средства</t>
        </r>
        <r>
          <rPr>
            <sz val="9"/>
            <rFont val="Tahoma"/>
            <family val="2"/>
          </rPr>
          <t xml:space="preserve">
</t>
        </r>
      </text>
    </comment>
    <comment ref="B169" authorId="0">
      <text>
        <r>
          <rPr>
            <b/>
            <sz val="9"/>
            <rFont val="Tahoma"/>
            <family val="2"/>
          </rPr>
          <t>бюджет</t>
        </r>
        <r>
          <rPr>
            <sz val="9"/>
            <rFont val="Tahoma"/>
            <family val="2"/>
          </rPr>
          <t xml:space="preserve">
</t>
        </r>
      </text>
    </comment>
    <comment ref="B170" authorId="0">
      <text>
        <r>
          <rPr>
            <b/>
            <sz val="9"/>
            <rFont val="Tahoma"/>
            <family val="2"/>
          </rPr>
          <t>211</t>
        </r>
        <r>
          <rPr>
            <sz val="9"/>
            <rFont val="Tahoma"/>
            <family val="2"/>
          </rPr>
          <t xml:space="preserve">
</t>
        </r>
      </text>
    </comment>
    <comment ref="B171" authorId="0">
      <text>
        <r>
          <rPr>
            <b/>
            <sz val="9"/>
            <rFont val="Tahoma"/>
            <family val="2"/>
          </rPr>
          <t>212 метод. Л-ра+компенс. По ух.</t>
        </r>
        <r>
          <rPr>
            <sz val="9"/>
            <rFont val="Tahoma"/>
            <family val="2"/>
          </rPr>
          <t xml:space="preserve">
</t>
        </r>
      </text>
    </comment>
    <comment ref="B172" authorId="0">
      <text>
        <r>
          <rPr>
            <b/>
            <sz val="9"/>
            <rFont val="Tahoma"/>
            <family val="2"/>
          </rPr>
          <t>213</t>
        </r>
        <r>
          <rPr>
            <sz val="9"/>
            <rFont val="Tahoma"/>
            <family val="2"/>
          </rPr>
          <t xml:space="preserve">
</t>
        </r>
      </text>
    </comment>
    <comment ref="B173" authorId="0">
      <text>
        <r>
          <rPr>
            <b/>
            <sz val="9"/>
            <rFont val="Tahoma"/>
            <family val="2"/>
          </rPr>
          <t>221</t>
        </r>
        <r>
          <rPr>
            <sz val="9"/>
            <rFont val="Tahoma"/>
            <family val="2"/>
          </rPr>
          <t xml:space="preserve">
</t>
        </r>
      </text>
    </comment>
    <comment ref="B175" authorId="0">
      <text>
        <r>
          <rPr>
            <b/>
            <sz val="9"/>
            <rFont val="Tahoma"/>
            <family val="2"/>
          </rPr>
          <t>223</t>
        </r>
        <r>
          <rPr>
            <sz val="9"/>
            <rFont val="Tahoma"/>
            <family val="2"/>
          </rPr>
          <t xml:space="preserve">
</t>
        </r>
      </text>
    </comment>
    <comment ref="B176" authorId="0">
      <text>
        <r>
          <rPr>
            <b/>
            <sz val="9"/>
            <rFont val="Tahoma"/>
            <family val="2"/>
          </rPr>
          <t>225</t>
        </r>
        <r>
          <rPr>
            <sz val="9"/>
            <rFont val="Tahoma"/>
            <family val="2"/>
          </rPr>
          <t xml:space="preserve">
</t>
        </r>
      </text>
    </comment>
    <comment ref="B178" authorId="0">
      <text>
        <r>
          <rPr>
            <b/>
            <sz val="9"/>
            <rFont val="Tahoma"/>
            <family val="2"/>
          </rPr>
          <t>226</t>
        </r>
        <r>
          <rPr>
            <sz val="9"/>
            <rFont val="Tahoma"/>
            <family val="2"/>
          </rPr>
          <t xml:space="preserve">
</t>
        </r>
      </text>
    </comment>
    <comment ref="B179" authorId="0">
      <text>
        <r>
          <rPr>
            <b/>
            <sz val="9"/>
            <rFont val="Tahoma"/>
            <family val="2"/>
          </rPr>
          <t>стипендия</t>
        </r>
        <r>
          <rPr>
            <sz val="9"/>
            <rFont val="Tahoma"/>
            <family val="2"/>
          </rPr>
          <t xml:space="preserve">
</t>
        </r>
      </text>
    </comment>
    <comment ref="B181" authorId="0">
      <text>
        <r>
          <rPr>
            <b/>
            <sz val="9"/>
            <rFont val="Tahoma"/>
            <family val="2"/>
          </rPr>
          <t>290</t>
        </r>
        <r>
          <rPr>
            <sz val="9"/>
            <rFont val="Tahoma"/>
            <family val="2"/>
          </rPr>
          <t xml:space="preserve">
</t>
        </r>
      </text>
    </comment>
    <comment ref="B182" authorId="0">
      <text>
        <r>
          <rPr>
            <b/>
            <sz val="9"/>
            <rFont val="Tahoma"/>
            <family val="2"/>
          </rPr>
          <t>310</t>
        </r>
        <r>
          <rPr>
            <sz val="9"/>
            <rFont val="Tahoma"/>
            <family val="2"/>
          </rPr>
          <t xml:space="preserve">
</t>
        </r>
      </text>
    </comment>
    <comment ref="B183" authorId="0">
      <text>
        <r>
          <rPr>
            <b/>
            <sz val="9"/>
            <rFont val="Tahoma"/>
            <family val="2"/>
          </rPr>
          <t>340</t>
        </r>
        <r>
          <rPr>
            <sz val="9"/>
            <rFont val="Tahoma"/>
            <family val="2"/>
          </rPr>
          <t xml:space="preserve">
</t>
        </r>
      </text>
    </comment>
    <comment ref="E140" authorId="0">
      <text>
        <r>
          <rPr>
            <b/>
            <sz val="9"/>
            <rFont val="Tahoma"/>
            <family val="2"/>
          </rPr>
          <t>+2000 с 18.04.2013</t>
        </r>
        <r>
          <rPr>
            <sz val="9"/>
            <rFont val="Tahoma"/>
            <family val="2"/>
          </rPr>
          <t xml:space="preserve">
+28600 с 11.06.13</t>
        </r>
      </text>
    </comment>
    <comment ref="E178" authorId="0">
      <text>
        <r>
          <rPr>
            <sz val="9"/>
            <rFont val="Tahoma"/>
            <family val="2"/>
          </rPr>
          <t>+28600 с 11.06.13</t>
        </r>
      </text>
    </comment>
    <comment ref="E176" authorId="1">
      <text>
        <r>
          <rPr>
            <b/>
            <sz val="9"/>
            <rFont val="Tahoma"/>
            <family val="0"/>
          </rPr>
          <t>Бурлаченко О.В.:</t>
        </r>
        <r>
          <rPr>
            <sz val="9"/>
            <rFont val="Tahoma"/>
            <family val="0"/>
          </rPr>
          <t xml:space="preserve">
+75250 р.№ 1149 от 12.04.2013</t>
        </r>
      </text>
    </comment>
    <comment ref="B185" authorId="0">
      <text>
        <r>
          <rPr>
            <b/>
            <sz val="9"/>
            <rFont val="Tahoma"/>
            <family val="2"/>
          </rPr>
          <t xml:space="preserve">211
</t>
        </r>
        <r>
          <rPr>
            <sz val="9"/>
            <rFont val="Tahoma"/>
            <family val="2"/>
          </rPr>
          <t xml:space="preserve">
</t>
        </r>
      </text>
    </comment>
    <comment ref="B186" authorId="0">
      <text>
        <r>
          <rPr>
            <b/>
            <sz val="9"/>
            <rFont val="Tahoma"/>
            <family val="2"/>
          </rPr>
          <t xml:space="preserve">212
</t>
        </r>
        <r>
          <rPr>
            <sz val="9"/>
            <rFont val="Tahoma"/>
            <family val="2"/>
          </rPr>
          <t xml:space="preserve">
</t>
        </r>
      </text>
    </comment>
    <comment ref="B187" authorId="0">
      <text>
        <r>
          <rPr>
            <b/>
            <sz val="9"/>
            <rFont val="Tahoma"/>
            <family val="2"/>
          </rPr>
          <t>213</t>
        </r>
        <r>
          <rPr>
            <sz val="9"/>
            <rFont val="Tahoma"/>
            <family val="2"/>
          </rPr>
          <t xml:space="preserve">
</t>
        </r>
      </text>
    </comment>
    <comment ref="B188" authorId="0">
      <text>
        <r>
          <rPr>
            <b/>
            <sz val="9"/>
            <rFont val="Tahoma"/>
            <family val="2"/>
          </rPr>
          <t>221</t>
        </r>
        <r>
          <rPr>
            <sz val="9"/>
            <rFont val="Tahoma"/>
            <family val="2"/>
          </rPr>
          <t xml:space="preserve">
</t>
        </r>
      </text>
    </comment>
    <comment ref="B189" authorId="0">
      <text>
        <r>
          <rPr>
            <b/>
            <sz val="9"/>
            <rFont val="Tahoma"/>
            <family val="2"/>
          </rPr>
          <t>222</t>
        </r>
        <r>
          <rPr>
            <sz val="9"/>
            <rFont val="Tahoma"/>
            <family val="2"/>
          </rPr>
          <t xml:space="preserve">
</t>
        </r>
      </text>
    </comment>
    <comment ref="B190" authorId="0">
      <text>
        <r>
          <rPr>
            <b/>
            <sz val="9"/>
            <rFont val="Tahoma"/>
            <family val="2"/>
          </rPr>
          <t>223</t>
        </r>
        <r>
          <rPr>
            <sz val="9"/>
            <rFont val="Tahoma"/>
            <family val="2"/>
          </rPr>
          <t xml:space="preserve">
</t>
        </r>
      </text>
    </comment>
    <comment ref="B191" authorId="0">
      <text>
        <r>
          <rPr>
            <b/>
            <sz val="9"/>
            <rFont val="Tahoma"/>
            <family val="2"/>
          </rPr>
          <t>225</t>
        </r>
        <r>
          <rPr>
            <sz val="9"/>
            <rFont val="Tahoma"/>
            <family val="2"/>
          </rPr>
          <t xml:space="preserve">
</t>
        </r>
      </text>
    </comment>
    <comment ref="B193" authorId="0">
      <text>
        <r>
          <rPr>
            <b/>
            <sz val="9"/>
            <rFont val="Tahoma"/>
            <family val="2"/>
          </rPr>
          <t>226</t>
        </r>
        <r>
          <rPr>
            <sz val="9"/>
            <rFont val="Tahoma"/>
            <family val="2"/>
          </rPr>
          <t xml:space="preserve">
</t>
        </r>
      </text>
    </comment>
    <comment ref="B196" authorId="0">
      <text>
        <r>
          <rPr>
            <b/>
            <sz val="9"/>
            <rFont val="Tahoma"/>
            <family val="2"/>
          </rPr>
          <t>290</t>
        </r>
        <r>
          <rPr>
            <sz val="9"/>
            <rFont val="Tahoma"/>
            <family val="2"/>
          </rPr>
          <t xml:space="preserve">
</t>
        </r>
      </text>
    </comment>
    <comment ref="B197" authorId="0">
      <text>
        <r>
          <rPr>
            <b/>
            <sz val="9"/>
            <rFont val="Tahoma"/>
            <family val="2"/>
          </rPr>
          <t>310</t>
        </r>
        <r>
          <rPr>
            <sz val="9"/>
            <rFont val="Tahoma"/>
            <family val="2"/>
          </rPr>
          <t xml:space="preserve">
</t>
        </r>
      </text>
    </comment>
    <comment ref="B198" authorId="0">
      <text>
        <r>
          <rPr>
            <b/>
            <sz val="9"/>
            <rFont val="Tahoma"/>
            <family val="2"/>
          </rPr>
          <t>340</t>
        </r>
        <r>
          <rPr>
            <sz val="9"/>
            <rFont val="Tahoma"/>
            <family val="2"/>
          </rPr>
          <t xml:space="preserve">
</t>
        </r>
      </text>
    </comment>
    <comment ref="E191" authorId="1">
      <text>
        <r>
          <rPr>
            <b/>
            <sz val="9"/>
            <rFont val="Tahoma"/>
            <family val="2"/>
          </rPr>
          <t>Бурлаченко О.В.:</t>
        </r>
        <r>
          <rPr>
            <sz val="9"/>
            <rFont val="Tahoma"/>
            <family val="2"/>
          </rPr>
          <t xml:space="preserve">
+6188,59 из ст.310 ф.738</t>
        </r>
      </text>
    </comment>
  </commentList>
</comments>
</file>

<file path=xl/sharedStrings.xml><?xml version="1.0" encoding="utf-8"?>
<sst xmlns="http://schemas.openxmlformats.org/spreadsheetml/2006/main" count="217" uniqueCount="174">
  <si>
    <t>Приложение</t>
  </si>
  <si>
    <t xml:space="preserve">к Порядку составления и утверждения </t>
  </si>
  <si>
    <t>плана финансово-хозяйственной</t>
  </si>
  <si>
    <t xml:space="preserve"> деятельности муниципальных автономных и бюджетных </t>
  </si>
  <si>
    <t>учреждений</t>
  </si>
  <si>
    <t>УТВЕРЖДАЮ:</t>
  </si>
  <si>
    <t>(Руководитель муниципального учреждения)</t>
  </si>
  <si>
    <t>(подпись) (расшифровка подписи)</t>
  </si>
  <si>
    <t>СОГЛАСОВАНО:</t>
  </si>
  <si>
    <t>ПЛАН ФИНАНСОВО-ХОЗЯЙСТВЕННОЙ</t>
  </si>
  <si>
    <t>ДЕЯТЕЛЬНОСТИ МУНИЦИПАЛЬНЫХ УЧРЕЖДЕНИЙ</t>
  </si>
  <si>
    <t>Наименование учреждения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</si>
  <si>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</si>
  <si>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</si>
  <si>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</si>
  <si>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Идентификационный номер налогоплательщика</t>
  </si>
  <si>
    <t>Код причины постановки на учет (КПП)</t>
  </si>
  <si>
    <t>Единица измерения: руб.</t>
  </si>
  <si>
    <t>форма по ОКУД</t>
  </si>
  <si>
    <t>по ОКПО</t>
  </si>
  <si>
    <t>Глава по БК</t>
  </si>
  <si>
    <t>по ОКАТО</t>
  </si>
  <si>
    <t>по ОКЕИ</t>
  </si>
  <si>
    <t>по ОКВ</t>
  </si>
  <si>
    <t>3. Параметры муниципального задания, установленного учреждению</t>
  </si>
  <si>
    <t>в том числе балансовая стоимость особо ценного движимого имущества</t>
  </si>
  <si>
    <t>11. Сведения об имуществе учреждения, переданном в аренду сторонним организациям</t>
  </si>
  <si>
    <t>Показатели финансового состояния учреждения</t>
  </si>
  <si>
    <t>Наименование показателя</t>
  </si>
  <si>
    <t>Сумма, тыс.руб.</t>
  </si>
  <si>
    <t>Нефинансовые активы, всего:</t>
  </si>
  <si>
    <t>Финансовые активы, всего</t>
  </si>
  <si>
    <t>Обязательства, всего</t>
  </si>
  <si>
    <t>Показатели по поступлениям и выплатам учреждения</t>
  </si>
  <si>
    <t>Всего</t>
  </si>
  <si>
    <t>В том числе</t>
  </si>
  <si>
    <t>По лицевым счетам, открытым в органах осуществляющих ведение лицевых счетов учреждений (в ораганах Федерального казначейства)</t>
  </si>
  <si>
    <t>По счетам, открытым в кредитных организациях</t>
  </si>
  <si>
    <t>Планируемый остаток средств на начало планируемого года</t>
  </si>
  <si>
    <t>Поступления, всего:</t>
  </si>
  <si>
    <t>в том числе:</t>
  </si>
  <si>
    <t>Субсидии на выполнение муниципального задания</t>
  </si>
  <si>
    <t>Субсидии на иные цели</t>
  </si>
  <si>
    <t>Поступления от иной приносящей доход деятельности, всего:</t>
  </si>
  <si>
    <t>Арендная плата</t>
  </si>
  <si>
    <t>Возмещение коммунальных услуг</t>
  </si>
  <si>
    <t>Иные поступления</t>
  </si>
  <si>
    <t>Выплаты, всего:</t>
  </si>
  <si>
    <t>Планируемый остаток средств на конец планируемого года</t>
  </si>
  <si>
    <t>* Справочно:                   Объем публичных обязательств, всего</t>
  </si>
  <si>
    <t>Руководитель учреждения</t>
  </si>
  <si>
    <t>(подпись)</t>
  </si>
  <si>
    <t>(расшифровка подписи)</t>
  </si>
  <si>
    <t>М.П.</t>
  </si>
  <si>
    <t>Главный бухгалтер</t>
  </si>
  <si>
    <t>(Руководитель отраслевого подразделения)</t>
  </si>
  <si>
    <t>(ИНН)_________</t>
  </si>
  <si>
    <t xml:space="preserve">в разрезе стоимости имущества: </t>
  </si>
  <si>
    <t xml:space="preserve"> - закрепленного собственником имущества за учреждением на праве оперативного управления</t>
  </si>
  <si>
    <r>
      <t xml:space="preserve">7. Общая балансовая стоимость </t>
    </r>
    <r>
      <rPr>
        <b/>
        <i/>
        <sz val="9"/>
        <rFont val="Times New Roman"/>
        <family val="1"/>
      </rPr>
      <t>недвижимого</t>
    </r>
    <r>
      <rPr>
        <b/>
        <sz val="9"/>
        <rFont val="Times New Roman"/>
        <family val="1"/>
      </rPr>
      <t xml:space="preserve"> муниципального имущества на дату составления Плана</t>
    </r>
  </si>
  <si>
    <r>
      <t xml:space="preserve">8. Общая балансовая стоимость </t>
    </r>
    <r>
      <rPr>
        <b/>
        <i/>
        <sz val="9"/>
        <rFont val="Times New Roman"/>
        <family val="1"/>
      </rPr>
      <t>движимого</t>
    </r>
    <r>
      <rPr>
        <b/>
        <sz val="9"/>
        <rFont val="Times New Roman"/>
        <family val="1"/>
      </rPr>
      <t xml:space="preserve"> муниципального имущества на дату составления Плана</t>
    </r>
  </si>
  <si>
    <t>№ п/п</t>
  </si>
  <si>
    <t>1.</t>
  </si>
  <si>
    <t>2.</t>
  </si>
  <si>
    <t>2.1.</t>
  </si>
  <si>
    <t>2.2.</t>
  </si>
  <si>
    <t>2.3.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</si>
  <si>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основе, всего</t>
  </si>
  <si>
    <t>2.3.2.</t>
  </si>
  <si>
    <t>2.3.1.</t>
  </si>
  <si>
    <t>2.4.</t>
  </si>
  <si>
    <t>2.4.1.</t>
  </si>
  <si>
    <t>2.4.2.</t>
  </si>
  <si>
    <t>2.4.3.</t>
  </si>
  <si>
    <t>3.</t>
  </si>
  <si>
    <t xml:space="preserve"> - заработная плата</t>
  </si>
  <si>
    <t xml:space="preserve"> - начисления на оплату труда</t>
  </si>
  <si>
    <t xml:space="preserve"> - прочие выплаты</t>
  </si>
  <si>
    <t xml:space="preserve"> - услуги связи</t>
  </si>
  <si>
    <t xml:space="preserve"> - транспортные расходы</t>
  </si>
  <si>
    <t xml:space="preserve"> - коммунальные расходы</t>
  </si>
  <si>
    <t xml:space="preserve"> - услуги по содержанию имущества</t>
  </si>
  <si>
    <t xml:space="preserve"> - капитальный ремонт</t>
  </si>
  <si>
    <t xml:space="preserve"> - прочие услуги</t>
  </si>
  <si>
    <t xml:space="preserve"> - прочие расходы</t>
  </si>
  <si>
    <t xml:space="preserve"> - мероприятия</t>
  </si>
  <si>
    <t xml:space="preserve"> - налог на имущество, землю</t>
  </si>
  <si>
    <t xml:space="preserve"> - увеличение стоимости основных средств</t>
  </si>
  <si>
    <t xml:space="preserve"> - увеличение стоимости материальных запасов</t>
  </si>
  <si>
    <t>3.1.</t>
  </si>
  <si>
    <t>3.2.</t>
  </si>
  <si>
    <t>4.</t>
  </si>
  <si>
    <t>5. Информация о порядке установления и размере платы за оказание услуг (выполнение  работ), относящихся в соответ-</t>
  </si>
  <si>
    <t>ствии с уставом к основным видам деятельности учреждения, предоставление которых для физических и юридических</t>
  </si>
  <si>
    <t>осуществляется на платной основе</t>
  </si>
  <si>
    <t>4. Параметры услуг (работ), относящихся в соответствии с уставом к основным видам деятельности учреждения, предо-</t>
  </si>
  <si>
    <t>ставление (выполнение) которых для физических и юридических лиц осуществляется на платной основе</t>
  </si>
  <si>
    <t>2. Виды деятельности учреждения, относящиеся к его основным видам деятельности в соответствии с уставом учрежде-</t>
  </si>
  <si>
    <t>ния</t>
  </si>
  <si>
    <t>1. Цели деятельности учреждения в соответствии с федеральными законами, иными нормативными правовыми актами</t>
  </si>
  <si>
    <t>и уставом учреждения.</t>
  </si>
  <si>
    <t>6. Перечень движимого и недвижимого имущества, закрепленного на праве оперативного управления за учреждением,</t>
  </si>
  <si>
    <t>9. Сведения о наличии государственной регистрации права муниципальной собственности и права оперативного управ-</t>
  </si>
  <si>
    <t>10. Сведения о соблюдении учреждением требований положения "О реестре муниципальной собственности города Кеме-</t>
  </si>
  <si>
    <t>12. Сведения об имуществе, арендуемом учреждением или предоставленном учреждению по договору безвозмездного</t>
  </si>
  <si>
    <t>пользования.</t>
  </si>
  <si>
    <t>ления учреждения на недвижимое имущество (Свидетельство о государственной регистрации права)</t>
  </si>
  <si>
    <t>рово", утвержденнного решением Кемеровского городского Совета народных депутатов от 28.11.2008 № 176. (Выписка</t>
  </si>
  <si>
    <t>из реестра муниципальной собственности города Кемерово)</t>
  </si>
  <si>
    <t xml:space="preserve"> - приобретенного учреждением за счет выделенных собственником имущества учреждения средств</t>
  </si>
  <si>
    <t xml:space="preserve"> - приобретенного учреждением за счет доходов, полученных от иной приносящей доход деятельности</t>
  </si>
  <si>
    <t>Из выплат всего                                 -за счет субсидии</t>
  </si>
  <si>
    <t>Из выплат всего                                    -за счет внебюджетных средств</t>
  </si>
  <si>
    <t>Ответственный исполнитель                                     ___________  ___________  ___________________________________</t>
  </si>
  <si>
    <t>И.Ю. Шаломенцева</t>
  </si>
  <si>
    <t>"Средняя общеобразовательная школа № 49"</t>
  </si>
  <si>
    <t>Россия, 650056, г. Кемерово, ул.Волгоградская, 28В</t>
  </si>
  <si>
    <t>Получение обучающимися начального, среднего (полного) общего образования, воспитание духовно-нравственной личности</t>
  </si>
  <si>
    <t>Реализация образовательных программ начального общего, основного общего и среднего (полного) общего образования,</t>
  </si>
  <si>
    <t xml:space="preserve">Требования положения "О реестре мунивципальной собственности города Кемерово", утвержденного решением </t>
  </si>
  <si>
    <t>Кемеровского городского Совета народных депутатов от 28.11.2008 № 176 соблюдаются.</t>
  </si>
  <si>
    <t>в том числе: остаточная стоимость</t>
  </si>
  <si>
    <t>из них:  дебиторская задолженность по доходам</t>
  </si>
  <si>
    <t>Дополнительные образовательные услуги</t>
  </si>
  <si>
    <t xml:space="preserve">Управление образования администрации </t>
  </si>
  <si>
    <t>города Кемерово</t>
  </si>
  <si>
    <t xml:space="preserve">Муниципальное бюджетное общеобразовательное учреждение </t>
  </si>
  <si>
    <t>Услуги относящиеся к основным видам деятельности не предоставляются.</t>
  </si>
  <si>
    <t>из них:  недвижимое имущество, всего:</t>
  </si>
  <si>
    <t>особо ценное имущество,   всего</t>
  </si>
  <si>
    <t>из них:  дебиторская задолженность по расходам</t>
  </si>
  <si>
    <t>из них:  просроченная кредиторская задолженность</t>
  </si>
  <si>
    <t>в том числе:  по заработной плате</t>
  </si>
  <si>
    <t>Имущества, арендуемого учреждением или предоставленным учреждением по договору безвозмездного пользования нет.</t>
  </si>
  <si>
    <t>Договора аренды Муниципального нежилого фонда по адресу Россия, 650056, г. Кемерово, ул.Волгоградская, 28В:</t>
  </si>
  <si>
    <t>Перечень движимого и недвижимого имущества учреждения</t>
  </si>
  <si>
    <t>Кол-во ед.</t>
  </si>
  <si>
    <t>Недвижимое имущество, всего</t>
  </si>
  <si>
    <t>из него:</t>
  </si>
  <si>
    <t xml:space="preserve"> Здания</t>
  </si>
  <si>
    <t xml:space="preserve"> Сооружения</t>
  </si>
  <si>
    <t>Движимое имущество, всего</t>
  </si>
  <si>
    <t xml:space="preserve"> Машины</t>
  </si>
  <si>
    <t xml:space="preserve"> Оборудование </t>
  </si>
  <si>
    <t xml:space="preserve"> Транспортные средства</t>
  </si>
  <si>
    <t xml:space="preserve"> Производственный и хозяйственный инвентарь</t>
  </si>
  <si>
    <t xml:space="preserve"> особо ценного</t>
  </si>
  <si>
    <t>Итого:</t>
  </si>
  <si>
    <t>в том числе:  остаточная стоимость</t>
  </si>
  <si>
    <t>на дату составления Плана</t>
  </si>
  <si>
    <t>Предоставление общедоступного и бесплатного дошкольного,начального общего, основного общего, среднего (полного) общего образования,</t>
  </si>
  <si>
    <t>Содержание детей в дошкольных группах</t>
  </si>
  <si>
    <t>Т.И. Ушакова</t>
  </si>
  <si>
    <t>организация внеурочной деятельности в соответствии с федеральными государственными образовательными стандартами.</t>
  </si>
  <si>
    <t xml:space="preserve">                   О.В. Бурлаченко</t>
  </si>
  <si>
    <t>Директор МБОУ "СОШ № 49"</t>
  </si>
  <si>
    <t>"___"____________2013_г.</t>
  </si>
  <si>
    <t>НА 2013_Г.</t>
  </si>
  <si>
    <t>рублей</t>
  </si>
  <si>
    <t>(Свидетельство 42АГ № 897295  от 18.01.2012г.)</t>
  </si>
  <si>
    <t>(Свидетельство 42АГ № 897297  от 18.01.2012г.)</t>
  </si>
  <si>
    <t>В оперативном управлении здание школы по адресу: г.Кемерово, ул. Волгоградская. Д. 28В лит. А</t>
  </si>
  <si>
    <t>В оперативном управлении блок гаражей по адресу: г.Кемерово, ул. Волгоградская. Д. 28В лит. В</t>
  </si>
  <si>
    <t>а также дополнительного образования в общеобразовательных учреждениях для  466  детей</t>
  </si>
  <si>
    <t>договор № 442 от 31.01.2012 площадь 51,2 кв.м.; договор № 356 от 01.07.2011 площадь 10,6 кв.м.</t>
  </si>
  <si>
    <t>договор № 509 от 01.10.2012 площадь 34,9 кв.м.; договор № 523 от 01.11.2012 площадь 307,8 кв.м.</t>
  </si>
  <si>
    <t>-</t>
  </si>
  <si>
    <t>"    "                      2013_г.</t>
  </si>
  <si>
    <t>77-36-44</t>
  </si>
  <si>
    <t>Специалист</t>
  </si>
  <si>
    <t>(должность)    (подпись)          (расшифровка подписи)      телефон</t>
  </si>
  <si>
    <t>Зам.начальника УО</t>
  </si>
  <si>
    <t>Л.Н.Друшлякова</t>
  </si>
  <si>
    <t>От "  19  "   ноября      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</si>
</sst>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6">
    <font>
      <sz val="10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3" xfId="0" applyFont="1" applyBorder="1" applyAlignment="1">
      <alignment vertical="top"/>
    </xf>
    <xf numFmtId="2" fontId="4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4" fontId="3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10" xfId="0" applyNumberFormat="1" applyFont="1" applyBorder="1" applyAlignment="1">
      <alignment horizontal="right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4" fontId="1" fillId="0" borderId="0" xfId="0" applyNumberFormat="1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4" fontId="1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wrapText="1"/>
    </xf>
    <xf numFmtId="4" fontId="1" fillId="0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4" fontId="1" fillId="0" borderId="15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" fontId="1" fillId="0" borderId="14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4" fillId="0" borderId="15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7"/>
  <sheetViews>
    <sheetView tabSelected="1" view="pageBreakPreview" zoomScale="120" zoomScaleSheetLayoutView="120" workbookViewId="0" topLeftCell="A193">
      <selection activeCell="A6" sqref="A6:J213"/>
    </sheetView>
  </sheetViews>
  <sheetFormatPr defaultColWidth="9.00390625" defaultRowHeight="12.75"/>
  <cols>
    <col min="1" max="1" width="6.625" style="0" customWidth="1"/>
    <col min="2" max="2" width="9.125" style="11" customWidth="1"/>
    <col min="3" max="3" width="21.75390625" style="11" customWidth="1"/>
    <col min="4" max="4" width="13.125" style="11" customWidth="1"/>
    <col min="5" max="5" width="4.25390625" style="11" customWidth="1"/>
    <col min="6" max="6" width="16.75390625" style="11" customWidth="1"/>
    <col min="7" max="7" width="5.00390625" style="11" customWidth="1"/>
    <col min="8" max="8" width="5.625" style="11" customWidth="1"/>
    <col min="9" max="9" width="10.75390625" style="11" customWidth="1"/>
    <col min="10" max="10" width="14.375" style="1" customWidth="1"/>
  </cols>
  <sheetData>
    <row r="1" ht="9.75" customHeight="1" hidden="1">
      <c r="J1" s="1" t="s">
        <v>0</v>
      </c>
    </row>
    <row r="2" ht="9.75" customHeight="1" hidden="1">
      <c r="J2" s="2" t="s">
        <v>1</v>
      </c>
    </row>
    <row r="3" ht="9.75" customHeight="1" hidden="1">
      <c r="J3" s="1" t="s">
        <v>2</v>
      </c>
    </row>
    <row r="4" ht="9.75" customHeight="1" hidden="1">
      <c r="J4" s="2" t="s">
        <v>3</v>
      </c>
    </row>
    <row r="5" ht="9.75" customHeight="1" hidden="1">
      <c r="J5" s="2" t="s">
        <v>4</v>
      </c>
    </row>
    <row r="6" ht="9.75" customHeight="1">
      <c r="J6" s="2"/>
    </row>
    <row r="7" ht="9.75" customHeight="1">
      <c r="J7" s="2" t="s">
        <v>5</v>
      </c>
    </row>
    <row r="8" spans="8:10" ht="9.75" customHeight="1">
      <c r="H8" s="122" t="s">
        <v>155</v>
      </c>
      <c r="I8" s="123"/>
      <c r="J8" s="123"/>
    </row>
    <row r="9" ht="9.75" customHeight="1">
      <c r="J9" s="5" t="s">
        <v>6</v>
      </c>
    </row>
    <row r="10" spans="8:10" ht="9.75" customHeight="1">
      <c r="H10" s="12"/>
      <c r="I10" s="12"/>
      <c r="J10" s="6" t="s">
        <v>114</v>
      </c>
    </row>
    <row r="11" ht="9.75" customHeight="1">
      <c r="J11" s="1" t="s">
        <v>7</v>
      </c>
    </row>
    <row r="12" spans="9:10" ht="9.75" customHeight="1">
      <c r="I12" s="54"/>
      <c r="J12" s="55" t="s">
        <v>167</v>
      </c>
    </row>
    <row r="13" ht="9.75" customHeight="1"/>
    <row r="14" ht="9.75" customHeight="1">
      <c r="J14" s="1" t="s">
        <v>8</v>
      </c>
    </row>
    <row r="15" spans="8:10" ht="9.75" customHeight="1">
      <c r="H15" s="12" t="s">
        <v>171</v>
      </c>
      <c r="I15" s="12"/>
      <c r="J15" s="4"/>
    </row>
    <row r="16" ht="9.75" customHeight="1">
      <c r="J16" s="5" t="s">
        <v>55</v>
      </c>
    </row>
    <row r="17" spans="8:10" ht="9.75" customHeight="1">
      <c r="H17" s="12"/>
      <c r="I17" s="12"/>
      <c r="J17" s="6" t="s">
        <v>172</v>
      </c>
    </row>
    <row r="18" ht="9.75" customHeight="1">
      <c r="J18" s="1" t="s">
        <v>7</v>
      </c>
    </row>
    <row r="19" ht="9.75" customHeight="1">
      <c r="J19" s="1" t="s">
        <v>156</v>
      </c>
    </row>
    <row r="20" ht="12.75"/>
    <row r="21" spans="2:10" ht="12.75">
      <c r="B21" s="93" t="s">
        <v>9</v>
      </c>
      <c r="C21" s="93"/>
      <c r="D21" s="93"/>
      <c r="E21" s="93"/>
      <c r="F21" s="93"/>
      <c r="G21" s="93"/>
      <c r="H21" s="93"/>
      <c r="I21" s="93"/>
      <c r="J21" s="93"/>
    </row>
    <row r="22" spans="2:10" ht="12.75">
      <c r="B22" s="93" t="s">
        <v>10</v>
      </c>
      <c r="C22" s="93"/>
      <c r="D22" s="93"/>
      <c r="E22" s="93"/>
      <c r="F22" s="93"/>
      <c r="G22" s="93"/>
      <c r="H22" s="93"/>
      <c r="I22" s="93"/>
      <c r="J22" s="93"/>
    </row>
    <row r="23" spans="2:10" ht="12.75">
      <c r="B23" s="93" t="s">
        <v>157</v>
      </c>
      <c r="C23" s="93"/>
      <c r="D23" s="93"/>
      <c r="E23" s="93"/>
      <c r="F23" s="93"/>
      <c r="G23" s="93"/>
      <c r="H23" s="93"/>
      <c r="I23" s="93"/>
      <c r="J23" s="93"/>
    </row>
    <row r="24" spans="2:10" ht="12.75">
      <c r="B24" s="93" t="s">
        <v>173</v>
      </c>
      <c r="C24" s="93"/>
      <c r="D24" s="93"/>
      <c r="E24" s="93"/>
      <c r="F24" s="93"/>
      <c r="G24" s="93"/>
      <c r="H24" s="93"/>
      <c r="I24" s="93"/>
      <c r="J24" s="93"/>
    </row>
    <row r="25" spans="2:10" ht="12.75">
      <c r="B25" s="30"/>
      <c r="C25" s="30"/>
      <c r="D25" s="30"/>
      <c r="E25" s="30"/>
      <c r="F25" s="30"/>
      <c r="G25" s="30"/>
      <c r="H25" s="30"/>
      <c r="I25" s="30"/>
      <c r="J25" s="30"/>
    </row>
    <row r="26" spans="4:9" ht="12.75">
      <c r="D26" s="49" t="s">
        <v>126</v>
      </c>
      <c r="I26" s="1"/>
    </row>
    <row r="27" spans="1:10" ht="12">
      <c r="A27" s="11" t="s">
        <v>11</v>
      </c>
      <c r="D27" s="12" t="s">
        <v>115</v>
      </c>
      <c r="E27" s="12"/>
      <c r="F27" s="12"/>
      <c r="G27" s="12"/>
      <c r="I27" s="1" t="s">
        <v>18</v>
      </c>
      <c r="J27" s="44"/>
    </row>
    <row r="28" spans="7:10" ht="12">
      <c r="G28" s="14"/>
      <c r="I28" s="1" t="s">
        <v>19</v>
      </c>
      <c r="J28" s="31">
        <v>36683196</v>
      </c>
    </row>
    <row r="29" spans="1:10" ht="12">
      <c r="A29" s="11" t="s">
        <v>12</v>
      </c>
      <c r="G29" s="14"/>
      <c r="I29" s="1"/>
      <c r="J29" s="94">
        <v>911</v>
      </c>
    </row>
    <row r="30" spans="1:10" ht="12">
      <c r="A30" s="11" t="s">
        <v>13</v>
      </c>
      <c r="D30" s="32" t="s">
        <v>124</v>
      </c>
      <c r="E30" s="12"/>
      <c r="F30" s="12"/>
      <c r="G30" s="12"/>
      <c r="J30" s="95"/>
    </row>
    <row r="31" spans="1:10" ht="12.75">
      <c r="A31" s="3"/>
      <c r="B31" s="12"/>
      <c r="C31" s="12"/>
      <c r="D31" s="34"/>
      <c r="E31" s="34" t="s">
        <v>125</v>
      </c>
      <c r="F31" s="12"/>
      <c r="G31" s="12"/>
      <c r="I31" s="1" t="s">
        <v>20</v>
      </c>
      <c r="J31" s="96"/>
    </row>
    <row r="32" spans="1:16" ht="12.75">
      <c r="A32" s="11" t="s">
        <v>14</v>
      </c>
      <c r="D32" s="15" t="s">
        <v>116</v>
      </c>
      <c r="E32" s="12"/>
      <c r="F32" s="12"/>
      <c r="G32" s="12"/>
      <c r="J32" s="94">
        <v>32401365000</v>
      </c>
      <c r="P32" s="9"/>
    </row>
    <row r="33" spans="1:16" ht="12.75">
      <c r="A33" s="3"/>
      <c r="B33" s="12"/>
      <c r="C33" s="12"/>
      <c r="D33" s="12"/>
      <c r="E33" s="12"/>
      <c r="F33" s="12"/>
      <c r="G33" s="12"/>
      <c r="I33" s="1" t="s">
        <v>21</v>
      </c>
      <c r="J33" s="96"/>
      <c r="P33" s="9"/>
    </row>
    <row r="34" spans="1:10" ht="12">
      <c r="A34" s="11" t="s">
        <v>15</v>
      </c>
      <c r="G34" s="14"/>
      <c r="I34" s="1"/>
      <c r="J34" s="94">
        <v>383</v>
      </c>
    </row>
    <row r="35" spans="1:10" ht="12">
      <c r="A35" s="11" t="s">
        <v>56</v>
      </c>
      <c r="C35" s="12"/>
      <c r="D35" s="12"/>
      <c r="E35" s="12"/>
      <c r="F35" s="33">
        <v>4206023528</v>
      </c>
      <c r="G35" s="12"/>
      <c r="I35" s="1" t="s">
        <v>22</v>
      </c>
      <c r="J35" s="96"/>
    </row>
    <row r="36" spans="1:10" ht="12">
      <c r="A36" s="11" t="s">
        <v>16</v>
      </c>
      <c r="E36" s="15"/>
      <c r="F36" s="45">
        <v>420501001</v>
      </c>
      <c r="G36" s="15"/>
      <c r="I36" s="1" t="s">
        <v>23</v>
      </c>
      <c r="J36" s="13"/>
    </row>
    <row r="37" spans="1:11" ht="12.75">
      <c r="A37" s="11" t="s">
        <v>17</v>
      </c>
      <c r="I37" s="16"/>
      <c r="J37" s="16"/>
      <c r="K37" s="7"/>
    </row>
    <row r="38" ht="12">
      <c r="I38" s="1"/>
    </row>
    <row r="39" spans="1:10" s="26" customFormat="1" ht="12.75">
      <c r="A39" s="27" t="s">
        <v>99</v>
      </c>
      <c r="B39" s="27"/>
      <c r="C39" s="27"/>
      <c r="D39" s="27"/>
      <c r="E39" s="27"/>
      <c r="F39" s="27"/>
      <c r="G39" s="27"/>
      <c r="H39" s="27"/>
      <c r="I39" s="27"/>
      <c r="J39" s="27"/>
    </row>
    <row r="40" spans="1:10" s="26" customFormat="1" ht="12.75">
      <c r="A40" s="97" t="s">
        <v>100</v>
      </c>
      <c r="B40" s="97"/>
      <c r="C40" s="97"/>
      <c r="D40" s="97"/>
      <c r="E40" s="97"/>
      <c r="F40" s="97"/>
      <c r="G40" s="97"/>
      <c r="H40" s="97"/>
      <c r="I40" s="97"/>
      <c r="J40" s="97"/>
    </row>
    <row r="41" spans="1:10" ht="12.75">
      <c r="A41" s="3"/>
      <c r="B41" s="12" t="s">
        <v>117</v>
      </c>
      <c r="C41" s="12"/>
      <c r="D41" s="12"/>
      <c r="E41" s="12"/>
      <c r="F41" s="12"/>
      <c r="G41" s="12"/>
      <c r="H41" s="12"/>
      <c r="I41" s="12"/>
      <c r="J41" s="6"/>
    </row>
    <row r="42" spans="1:10" ht="12.75">
      <c r="A42" s="3"/>
      <c r="B42" s="15"/>
      <c r="C42" s="15"/>
      <c r="D42" s="15"/>
      <c r="E42" s="15"/>
      <c r="F42" s="15"/>
      <c r="G42" s="15"/>
      <c r="H42" s="15"/>
      <c r="I42" s="15"/>
      <c r="J42" s="17"/>
    </row>
    <row r="43" spans="1:10" s="26" customFormat="1" ht="12.75">
      <c r="A43" s="28" t="s">
        <v>97</v>
      </c>
      <c r="B43" s="28"/>
      <c r="C43" s="28"/>
      <c r="D43" s="28"/>
      <c r="E43" s="28"/>
      <c r="F43" s="28"/>
      <c r="G43" s="28"/>
      <c r="H43" s="28"/>
      <c r="I43" s="28"/>
      <c r="J43" s="28"/>
    </row>
    <row r="44" spans="1:10" s="26" customFormat="1" ht="12.75">
      <c r="A44" s="24" t="s">
        <v>98</v>
      </c>
      <c r="C44" s="24"/>
      <c r="D44" s="24"/>
      <c r="E44" s="24"/>
      <c r="F44" s="24"/>
      <c r="G44" s="24"/>
      <c r="H44" s="24"/>
      <c r="I44" s="24"/>
      <c r="J44" s="25"/>
    </row>
    <row r="45" spans="1:10" ht="12.75">
      <c r="A45" s="3"/>
      <c r="B45" s="12" t="s">
        <v>118</v>
      </c>
      <c r="C45" s="12"/>
      <c r="D45" s="12"/>
      <c r="E45" s="12"/>
      <c r="F45" s="12"/>
      <c r="G45" s="12"/>
      <c r="H45" s="12"/>
      <c r="I45" s="12"/>
      <c r="J45" s="6"/>
    </row>
    <row r="46" spans="1:10" ht="12.75">
      <c r="A46" s="15" t="s">
        <v>153</v>
      </c>
      <c r="B46" s="15"/>
      <c r="C46" s="15"/>
      <c r="D46" s="15"/>
      <c r="E46" s="15"/>
      <c r="F46" s="15"/>
      <c r="G46" s="15"/>
      <c r="H46" s="15"/>
      <c r="I46" s="15"/>
      <c r="J46" s="17"/>
    </row>
    <row r="47" spans="1:10" ht="12.75">
      <c r="A47" s="15"/>
      <c r="B47" s="15"/>
      <c r="C47" s="15"/>
      <c r="D47" s="15"/>
      <c r="E47" s="15"/>
      <c r="F47" s="15"/>
      <c r="G47" s="15"/>
      <c r="H47" s="15"/>
      <c r="I47" s="15"/>
      <c r="J47" s="17"/>
    </row>
    <row r="48" spans="1:10" ht="12.75">
      <c r="A48" s="8"/>
      <c r="B48" s="15"/>
      <c r="C48" s="15"/>
      <c r="D48" s="15"/>
      <c r="E48" s="15"/>
      <c r="F48" s="15"/>
      <c r="G48" s="15"/>
      <c r="H48" s="15"/>
      <c r="I48" s="15"/>
      <c r="J48" s="17"/>
    </row>
    <row r="49" spans="1:10" s="26" customFormat="1" ht="12.75">
      <c r="A49" s="24" t="s">
        <v>24</v>
      </c>
      <c r="C49" s="24"/>
      <c r="D49" s="24"/>
      <c r="E49" s="24"/>
      <c r="F49" s="24"/>
      <c r="G49" s="24"/>
      <c r="H49" s="24"/>
      <c r="I49" s="24"/>
      <c r="J49" s="25"/>
    </row>
    <row r="50" spans="1:10" ht="12.75">
      <c r="A50" s="103"/>
      <c r="B50" s="103"/>
      <c r="C50" s="103"/>
      <c r="D50" s="116"/>
      <c r="E50" s="116"/>
      <c r="F50" s="116"/>
      <c r="G50" s="116"/>
      <c r="H50" s="116"/>
      <c r="I50" s="116"/>
      <c r="J50" s="116"/>
    </row>
    <row r="51" spans="1:10" ht="12.75">
      <c r="A51" s="14" t="s">
        <v>150</v>
      </c>
      <c r="B51" s="35"/>
      <c r="C51" s="36"/>
      <c r="D51" s="36"/>
      <c r="E51" s="36"/>
      <c r="F51" s="36"/>
      <c r="G51" s="36"/>
      <c r="H51" s="36"/>
      <c r="I51" s="36"/>
      <c r="J51" s="37"/>
    </row>
    <row r="52" spans="1:10" ht="12.75">
      <c r="A52" s="14" t="s">
        <v>163</v>
      </c>
      <c r="B52" s="35"/>
      <c r="C52" s="36"/>
      <c r="D52" s="36"/>
      <c r="E52" s="36"/>
      <c r="F52" s="38"/>
      <c r="G52" s="36"/>
      <c r="H52" s="36"/>
      <c r="I52" s="36"/>
      <c r="J52" s="37"/>
    </row>
    <row r="53" spans="1:10" ht="12.75">
      <c r="A53" s="103"/>
      <c r="B53" s="103"/>
      <c r="C53" s="103"/>
      <c r="D53" s="116"/>
      <c r="E53" s="116"/>
      <c r="F53" s="116"/>
      <c r="G53" s="116"/>
      <c r="H53" s="116"/>
      <c r="I53" s="116"/>
      <c r="J53" s="116"/>
    </row>
    <row r="54" spans="1:10" s="26" customFormat="1" ht="12.75">
      <c r="A54" s="24" t="s">
        <v>95</v>
      </c>
      <c r="C54" s="24"/>
      <c r="D54" s="24"/>
      <c r="E54" s="24"/>
      <c r="F54" s="24"/>
      <c r="G54" s="24"/>
      <c r="H54" s="24"/>
      <c r="I54" s="24"/>
      <c r="J54" s="25"/>
    </row>
    <row r="55" spans="1:10" s="26" customFormat="1" ht="12.75">
      <c r="A55" s="104" t="s">
        <v>96</v>
      </c>
      <c r="B55" s="104"/>
      <c r="C55" s="104"/>
      <c r="D55" s="104"/>
      <c r="E55" s="104"/>
      <c r="F55" s="104"/>
      <c r="G55" s="104"/>
      <c r="H55" s="104"/>
      <c r="I55" s="104"/>
      <c r="J55" s="104"/>
    </row>
    <row r="56" spans="1:10" ht="12.75">
      <c r="A56" s="105"/>
      <c r="B56" s="106"/>
      <c r="C56" s="106"/>
      <c r="D56" s="119"/>
      <c r="E56" s="119"/>
      <c r="F56" s="12"/>
      <c r="G56" s="119"/>
      <c r="H56" s="119"/>
      <c r="I56" s="119"/>
      <c r="J56" s="120"/>
    </row>
    <row r="57" spans="1:10" ht="12.75">
      <c r="A57" s="117" t="s">
        <v>127</v>
      </c>
      <c r="B57" s="117"/>
      <c r="C57" s="117"/>
      <c r="D57" s="118"/>
      <c r="E57" s="118"/>
      <c r="F57" s="118"/>
      <c r="G57" s="118"/>
      <c r="H57" s="118"/>
      <c r="I57" s="118"/>
      <c r="J57" s="118"/>
    </row>
    <row r="58" spans="1:10" ht="12.75">
      <c r="A58" s="101"/>
      <c r="B58" s="102"/>
      <c r="C58" s="102"/>
      <c r="D58" s="92"/>
      <c r="E58" s="92"/>
      <c r="F58" s="39"/>
      <c r="G58" s="92"/>
      <c r="H58" s="92"/>
      <c r="I58" s="92"/>
      <c r="J58" s="121"/>
    </row>
    <row r="59" spans="1:10" s="26" customFormat="1" ht="12.75">
      <c r="A59" s="24" t="s">
        <v>92</v>
      </c>
      <c r="C59" s="24"/>
      <c r="D59" s="24"/>
      <c r="E59" s="24"/>
      <c r="F59" s="24"/>
      <c r="G59" s="24"/>
      <c r="H59" s="24"/>
      <c r="I59" s="24"/>
      <c r="J59" s="25"/>
    </row>
    <row r="60" spans="1:10" s="26" customFormat="1" ht="12.75">
      <c r="A60" s="24" t="s">
        <v>93</v>
      </c>
      <c r="C60" s="24"/>
      <c r="D60" s="24"/>
      <c r="E60" s="24"/>
      <c r="F60" s="24"/>
      <c r="G60" s="24"/>
      <c r="H60" s="24"/>
      <c r="I60" s="24"/>
      <c r="J60" s="25"/>
    </row>
    <row r="61" spans="1:10" s="26" customFormat="1" ht="12.75">
      <c r="A61" s="24" t="s">
        <v>94</v>
      </c>
      <c r="C61" s="24"/>
      <c r="D61" s="24"/>
      <c r="E61" s="24"/>
      <c r="F61" s="24"/>
      <c r="G61" s="24"/>
      <c r="H61" s="24"/>
      <c r="I61" s="24"/>
      <c r="J61" s="25"/>
    </row>
    <row r="62" spans="1:10" ht="12.75">
      <c r="A62" s="3"/>
      <c r="B62" s="12"/>
      <c r="C62" s="12"/>
      <c r="D62" s="12"/>
      <c r="E62" s="12"/>
      <c r="F62" s="12"/>
      <c r="G62" s="12"/>
      <c r="H62" s="12"/>
      <c r="I62" s="12"/>
      <c r="J62" s="6"/>
    </row>
    <row r="63" spans="1:10" ht="12.75">
      <c r="A63" s="8"/>
      <c r="B63" s="15"/>
      <c r="C63" s="15"/>
      <c r="D63" s="15"/>
      <c r="E63" s="15"/>
      <c r="F63" s="15"/>
      <c r="G63" s="15"/>
      <c r="H63" s="15"/>
      <c r="I63" s="15"/>
      <c r="J63" s="17"/>
    </row>
    <row r="64" spans="1:10" s="26" customFormat="1" ht="12.75">
      <c r="A64" s="24" t="s">
        <v>101</v>
      </c>
      <c r="C64" s="24"/>
      <c r="D64" s="24"/>
      <c r="E64" s="24"/>
      <c r="F64" s="24"/>
      <c r="G64" s="24"/>
      <c r="H64" s="24"/>
      <c r="I64" s="24"/>
      <c r="J64" s="25"/>
    </row>
    <row r="65" spans="1:10" s="26" customFormat="1" ht="12.75">
      <c r="A65" s="24" t="s">
        <v>149</v>
      </c>
      <c r="C65" s="24"/>
      <c r="D65" s="24"/>
      <c r="E65" s="24"/>
      <c r="F65" s="24"/>
      <c r="G65" s="24"/>
      <c r="H65" s="24"/>
      <c r="I65" s="24"/>
      <c r="J65" s="25"/>
    </row>
    <row r="66" spans="1:10" s="26" customFormat="1" ht="12.75">
      <c r="A66" s="124" t="s">
        <v>135</v>
      </c>
      <c r="B66" s="124"/>
      <c r="C66" s="124"/>
      <c r="D66" s="124"/>
      <c r="E66" s="124"/>
      <c r="F66" s="124"/>
      <c r="G66" s="124"/>
      <c r="H66" s="124"/>
      <c r="I66" s="41" t="s">
        <v>136</v>
      </c>
      <c r="J66" s="25"/>
    </row>
    <row r="67" spans="1:10" s="26" customFormat="1" ht="12.75">
      <c r="A67" s="125" t="s">
        <v>137</v>
      </c>
      <c r="B67" s="126"/>
      <c r="C67" s="126"/>
      <c r="D67" s="126"/>
      <c r="E67" s="126"/>
      <c r="F67" s="126"/>
      <c r="G67" s="126"/>
      <c r="H67" s="127"/>
      <c r="I67" s="41">
        <v>3</v>
      </c>
      <c r="J67" s="25"/>
    </row>
    <row r="68" spans="1:10" s="26" customFormat="1" ht="12.75">
      <c r="A68" s="128" t="s">
        <v>138</v>
      </c>
      <c r="B68" s="128"/>
      <c r="C68" s="128"/>
      <c r="D68" s="128"/>
      <c r="E68" s="128"/>
      <c r="F68" s="128"/>
      <c r="G68" s="128"/>
      <c r="H68" s="128"/>
      <c r="I68" s="41"/>
      <c r="J68" s="25"/>
    </row>
    <row r="69" spans="1:10" s="26" customFormat="1" ht="12.75">
      <c r="A69" s="128" t="s">
        <v>139</v>
      </c>
      <c r="B69" s="128"/>
      <c r="C69" s="128"/>
      <c r="D69" s="128"/>
      <c r="E69" s="128"/>
      <c r="F69" s="128"/>
      <c r="G69" s="128"/>
      <c r="H69" s="128"/>
      <c r="I69" s="41">
        <v>1</v>
      </c>
      <c r="J69" s="25"/>
    </row>
    <row r="70" spans="1:10" s="26" customFormat="1" ht="12.75">
      <c r="A70" s="128" t="s">
        <v>140</v>
      </c>
      <c r="B70" s="128"/>
      <c r="C70" s="128"/>
      <c r="D70" s="128"/>
      <c r="E70" s="128"/>
      <c r="F70" s="128"/>
      <c r="G70" s="128"/>
      <c r="H70" s="128"/>
      <c r="I70" s="41">
        <v>2</v>
      </c>
      <c r="J70" s="25"/>
    </row>
    <row r="71" spans="1:10" s="26" customFormat="1" ht="12.75">
      <c r="A71" s="128" t="s">
        <v>141</v>
      </c>
      <c r="B71" s="128"/>
      <c r="C71" s="128"/>
      <c r="D71" s="128"/>
      <c r="E71" s="128"/>
      <c r="F71" s="128"/>
      <c r="G71" s="128"/>
      <c r="H71" s="128"/>
      <c r="I71" s="41">
        <v>337</v>
      </c>
      <c r="J71" s="25"/>
    </row>
    <row r="72" spans="1:10" s="26" customFormat="1" ht="12.75">
      <c r="A72" s="128" t="s">
        <v>138</v>
      </c>
      <c r="B72" s="128"/>
      <c r="C72" s="128"/>
      <c r="D72" s="128"/>
      <c r="E72" s="128"/>
      <c r="F72" s="128"/>
      <c r="G72" s="128"/>
      <c r="H72" s="128"/>
      <c r="I72" s="41"/>
      <c r="J72" s="25"/>
    </row>
    <row r="73" spans="1:10" s="26" customFormat="1" ht="12.75">
      <c r="A73" s="128" t="s">
        <v>139</v>
      </c>
      <c r="B73" s="128"/>
      <c r="C73" s="128"/>
      <c r="D73" s="128"/>
      <c r="E73" s="128"/>
      <c r="F73" s="128"/>
      <c r="G73" s="128"/>
      <c r="H73" s="128"/>
      <c r="I73" s="41"/>
      <c r="J73" s="25"/>
    </row>
    <row r="74" spans="1:10" s="26" customFormat="1" ht="12.75">
      <c r="A74" s="128" t="s">
        <v>140</v>
      </c>
      <c r="B74" s="128"/>
      <c r="C74" s="128"/>
      <c r="D74" s="128"/>
      <c r="E74" s="128"/>
      <c r="F74" s="128"/>
      <c r="G74" s="128"/>
      <c r="H74" s="128"/>
      <c r="I74" s="41"/>
      <c r="J74" s="25"/>
    </row>
    <row r="75" spans="1:10" s="26" customFormat="1" ht="12.75">
      <c r="A75" s="128" t="s">
        <v>142</v>
      </c>
      <c r="B75" s="128"/>
      <c r="C75" s="128"/>
      <c r="D75" s="128"/>
      <c r="E75" s="128"/>
      <c r="F75" s="128"/>
      <c r="G75" s="128"/>
      <c r="H75" s="128"/>
      <c r="I75" s="41"/>
      <c r="J75" s="25"/>
    </row>
    <row r="76" spans="1:10" s="26" customFormat="1" ht="12.75">
      <c r="A76" s="128" t="s">
        <v>143</v>
      </c>
      <c r="B76" s="128"/>
      <c r="C76" s="128"/>
      <c r="D76" s="128"/>
      <c r="E76" s="128"/>
      <c r="F76" s="128"/>
      <c r="G76" s="128"/>
      <c r="H76" s="128"/>
      <c r="I76" s="41">
        <v>142</v>
      </c>
      <c r="J76" s="25"/>
    </row>
    <row r="77" spans="1:10" s="26" customFormat="1" ht="12.75">
      <c r="A77" s="128" t="s">
        <v>144</v>
      </c>
      <c r="B77" s="128"/>
      <c r="C77" s="128"/>
      <c r="D77" s="128"/>
      <c r="E77" s="128"/>
      <c r="F77" s="128"/>
      <c r="G77" s="128"/>
      <c r="H77" s="128"/>
      <c r="I77" s="41"/>
      <c r="J77" s="25"/>
    </row>
    <row r="78" spans="1:10" s="26" customFormat="1" ht="12.75">
      <c r="A78" s="128" t="s">
        <v>145</v>
      </c>
      <c r="B78" s="128"/>
      <c r="C78" s="128"/>
      <c r="D78" s="128"/>
      <c r="E78" s="128"/>
      <c r="F78" s="128"/>
      <c r="G78" s="128"/>
      <c r="H78" s="128"/>
      <c r="I78" s="41">
        <v>166</v>
      </c>
      <c r="J78" s="25"/>
    </row>
    <row r="79" spans="1:10" s="26" customFormat="1" ht="12.75">
      <c r="A79" s="128" t="s">
        <v>138</v>
      </c>
      <c r="B79" s="128"/>
      <c r="C79" s="128"/>
      <c r="D79" s="128"/>
      <c r="E79" s="128"/>
      <c r="F79" s="128"/>
      <c r="G79" s="128"/>
      <c r="H79" s="128"/>
      <c r="I79" s="41"/>
      <c r="J79" s="25"/>
    </row>
    <row r="80" spans="1:10" s="26" customFormat="1" ht="12.75">
      <c r="A80" s="128" t="s">
        <v>146</v>
      </c>
      <c r="B80" s="128"/>
      <c r="C80" s="128"/>
      <c r="D80" s="128"/>
      <c r="E80" s="128"/>
      <c r="F80" s="128"/>
      <c r="G80" s="128"/>
      <c r="H80" s="128"/>
      <c r="I80" s="41">
        <v>69</v>
      </c>
      <c r="J80" s="25"/>
    </row>
    <row r="81" spans="1:10" s="26" customFormat="1" ht="15" customHeight="1">
      <c r="A81" s="128" t="s">
        <v>147</v>
      </c>
      <c r="B81" s="128"/>
      <c r="C81" s="128"/>
      <c r="D81" s="128"/>
      <c r="E81" s="128"/>
      <c r="F81" s="128"/>
      <c r="G81" s="128"/>
      <c r="H81" s="128"/>
      <c r="I81" s="41">
        <v>340</v>
      </c>
      <c r="J81" s="25"/>
    </row>
    <row r="82" spans="1:10" s="26" customFormat="1" ht="12.75">
      <c r="A82" s="24"/>
      <c r="C82" s="24"/>
      <c r="D82" s="24"/>
      <c r="E82" s="24"/>
      <c r="F82" s="24"/>
      <c r="G82" s="24"/>
      <c r="H82" s="24"/>
      <c r="I82" s="24"/>
      <c r="J82" s="25"/>
    </row>
    <row r="83" spans="1:10" s="26" customFormat="1" ht="12.75">
      <c r="A83" s="24" t="s">
        <v>59</v>
      </c>
      <c r="C83" s="24"/>
      <c r="D83" s="24"/>
      <c r="E83" s="24"/>
      <c r="F83" s="24"/>
      <c r="G83" s="24"/>
      <c r="H83" s="24"/>
      <c r="I83" s="42"/>
      <c r="J83" s="46"/>
    </row>
    <row r="84" spans="1:10" ht="12">
      <c r="A84" s="11" t="s">
        <v>57</v>
      </c>
      <c r="I84" s="40"/>
      <c r="J84" s="47"/>
    </row>
    <row r="85" spans="1:10" ht="12">
      <c r="A85" s="11" t="s">
        <v>58</v>
      </c>
      <c r="I85" s="40"/>
      <c r="J85" s="47"/>
    </row>
    <row r="86" spans="1:10" ht="12.75">
      <c r="A86" s="12"/>
      <c r="B86" s="12"/>
      <c r="C86" s="47">
        <v>50190863.4</v>
      </c>
      <c r="D86" s="12" t="s">
        <v>158</v>
      </c>
      <c r="E86" s="12"/>
      <c r="F86" s="12"/>
      <c r="G86" s="12"/>
      <c r="H86" s="12"/>
      <c r="I86" s="43"/>
      <c r="J86" s="48"/>
    </row>
    <row r="87" spans="1:9" ht="12">
      <c r="A87" s="11" t="s">
        <v>109</v>
      </c>
      <c r="I87" s="40"/>
    </row>
    <row r="88" spans="1:10" ht="12.75">
      <c r="A88" s="12"/>
      <c r="B88" s="12"/>
      <c r="C88" s="12"/>
      <c r="D88" s="12"/>
      <c r="E88" s="12"/>
      <c r="F88" s="12"/>
      <c r="G88" s="12"/>
      <c r="H88" s="12"/>
      <c r="I88" s="43"/>
      <c r="J88" s="6"/>
    </row>
    <row r="89" spans="1:9" ht="12">
      <c r="A89" s="11" t="s">
        <v>110</v>
      </c>
      <c r="I89" s="40"/>
    </row>
    <row r="90" spans="1:10" ht="12.75">
      <c r="A90" s="12"/>
      <c r="B90" s="12"/>
      <c r="C90" s="12"/>
      <c r="D90" s="12"/>
      <c r="E90" s="12"/>
      <c r="F90" s="12"/>
      <c r="G90" s="12"/>
      <c r="H90" s="12"/>
      <c r="I90" s="43"/>
      <c r="J90" s="6"/>
    </row>
    <row r="91" spans="1:10" s="26" customFormat="1" ht="12.75">
      <c r="A91" s="24" t="s">
        <v>60</v>
      </c>
      <c r="C91" s="24"/>
      <c r="D91" s="24"/>
      <c r="E91" s="24"/>
      <c r="F91" s="24"/>
      <c r="G91" s="24"/>
      <c r="H91" s="24"/>
      <c r="I91" s="47">
        <v>4980872.62</v>
      </c>
      <c r="J91" s="53" t="s">
        <v>158</v>
      </c>
    </row>
    <row r="92" spans="1:10" ht="12">
      <c r="A92" s="11" t="s">
        <v>25</v>
      </c>
      <c r="F92" s="40">
        <f>H124*1000</f>
        <v>1280970</v>
      </c>
      <c r="G92" s="11" t="s">
        <v>158</v>
      </c>
      <c r="I92" s="40"/>
      <c r="J92" s="47"/>
    </row>
    <row r="93" spans="1:10" ht="12.75">
      <c r="A93" s="3"/>
      <c r="B93" s="12"/>
      <c r="C93" s="12"/>
      <c r="D93" s="12"/>
      <c r="E93" s="12"/>
      <c r="F93" s="12"/>
      <c r="G93" s="12"/>
      <c r="H93" s="12"/>
      <c r="I93" s="12"/>
      <c r="J93" s="48"/>
    </row>
    <row r="94" spans="1:10" s="26" customFormat="1" ht="12.75">
      <c r="A94" s="24" t="s">
        <v>102</v>
      </c>
      <c r="C94" s="24"/>
      <c r="D94" s="24"/>
      <c r="E94" s="24"/>
      <c r="F94" s="24"/>
      <c r="G94" s="24"/>
      <c r="H94" s="24"/>
      <c r="I94" s="24"/>
      <c r="J94" s="25"/>
    </row>
    <row r="95" spans="1:10" s="26" customFormat="1" ht="12.75">
      <c r="A95" s="24" t="s">
        <v>106</v>
      </c>
      <c r="C95" s="24"/>
      <c r="D95" s="24"/>
      <c r="E95" s="24"/>
      <c r="F95" s="24"/>
      <c r="G95" s="24"/>
      <c r="H95" s="24"/>
      <c r="I95" s="24"/>
      <c r="J95" s="25"/>
    </row>
    <row r="96" spans="1:10" ht="12.75">
      <c r="A96" s="12" t="s">
        <v>161</v>
      </c>
      <c r="B96" s="12"/>
      <c r="C96" s="12"/>
      <c r="D96" s="12"/>
      <c r="E96" s="12"/>
      <c r="F96" s="12"/>
      <c r="G96" s="12"/>
      <c r="H96" s="12"/>
      <c r="I96" s="12"/>
      <c r="J96" s="6"/>
    </row>
    <row r="97" spans="1:10" ht="12.75">
      <c r="A97" s="12" t="s">
        <v>159</v>
      </c>
      <c r="B97" s="15"/>
      <c r="C97" s="15"/>
      <c r="D97" s="15"/>
      <c r="E97" s="15"/>
      <c r="F97" s="15"/>
      <c r="G97" s="15"/>
      <c r="H97" s="15"/>
      <c r="I97" s="15"/>
      <c r="J97" s="17"/>
    </row>
    <row r="98" spans="1:10" ht="12.75">
      <c r="A98" s="12" t="s">
        <v>162</v>
      </c>
      <c r="B98" s="12"/>
      <c r="C98" s="12"/>
      <c r="D98" s="12"/>
      <c r="E98" s="12"/>
      <c r="F98" s="12"/>
      <c r="G98" s="12"/>
      <c r="H98" s="12"/>
      <c r="I98" s="15"/>
      <c r="J98" s="17"/>
    </row>
    <row r="99" spans="1:10" ht="12.75">
      <c r="A99" s="12" t="s">
        <v>160</v>
      </c>
      <c r="B99" s="15"/>
      <c r="C99" s="15"/>
      <c r="D99" s="15"/>
      <c r="E99" s="15"/>
      <c r="F99" s="15"/>
      <c r="G99" s="15"/>
      <c r="H99" s="15"/>
      <c r="I99" s="14"/>
      <c r="J99" s="16"/>
    </row>
    <row r="100" ht="12.75"/>
    <row r="101" spans="1:10" s="26" customFormat="1" ht="12.75">
      <c r="A101" s="24" t="s">
        <v>103</v>
      </c>
      <c r="C101" s="24"/>
      <c r="D101" s="24"/>
      <c r="E101" s="24"/>
      <c r="F101" s="24"/>
      <c r="G101" s="24"/>
      <c r="H101" s="24"/>
      <c r="I101" s="24"/>
      <c r="J101" s="25"/>
    </row>
    <row r="102" spans="1:10" s="26" customFormat="1" ht="12.75">
      <c r="A102" s="24" t="s">
        <v>107</v>
      </c>
      <c r="C102" s="24"/>
      <c r="D102" s="24"/>
      <c r="E102" s="24"/>
      <c r="F102" s="24"/>
      <c r="G102" s="24"/>
      <c r="H102" s="24"/>
      <c r="I102" s="24"/>
      <c r="J102" s="25"/>
    </row>
    <row r="103" spans="1:10" s="26" customFormat="1" ht="12.75">
      <c r="A103" s="24" t="s">
        <v>108</v>
      </c>
      <c r="C103" s="24"/>
      <c r="D103" s="24"/>
      <c r="E103" s="24"/>
      <c r="F103" s="24"/>
      <c r="G103" s="24"/>
      <c r="H103" s="24"/>
      <c r="I103" s="24"/>
      <c r="J103" s="25"/>
    </row>
    <row r="104" spans="1:10" ht="12.75">
      <c r="A104" s="3"/>
      <c r="B104" s="15" t="s">
        <v>119</v>
      </c>
      <c r="C104" s="12"/>
      <c r="D104" s="12"/>
      <c r="E104" s="12"/>
      <c r="F104" s="12"/>
      <c r="G104" s="12"/>
      <c r="H104" s="12"/>
      <c r="I104" s="12"/>
      <c r="J104" s="6"/>
    </row>
    <row r="105" spans="1:10" ht="12.75">
      <c r="A105" s="15" t="s">
        <v>120</v>
      </c>
      <c r="B105" s="15"/>
      <c r="C105" s="15"/>
      <c r="D105" s="15"/>
      <c r="E105" s="15"/>
      <c r="F105" s="15"/>
      <c r="G105" s="15"/>
      <c r="H105" s="15"/>
      <c r="I105" s="15"/>
      <c r="J105" s="17"/>
    </row>
    <row r="106" spans="1:10" ht="12.75">
      <c r="A106" s="8"/>
      <c r="B106" s="15"/>
      <c r="C106" s="15"/>
      <c r="D106" s="15"/>
      <c r="E106" s="15"/>
      <c r="F106" s="15"/>
      <c r="G106" s="15"/>
      <c r="H106" s="15"/>
      <c r="I106" s="15"/>
      <c r="J106" s="17"/>
    </row>
    <row r="107" ht="12.75"/>
    <row r="108" spans="1:10" s="26" customFormat="1" ht="12.75">
      <c r="A108" s="24" t="s">
        <v>26</v>
      </c>
      <c r="C108" s="24"/>
      <c r="D108" s="24"/>
      <c r="E108" s="24"/>
      <c r="F108" s="24"/>
      <c r="G108" s="24"/>
      <c r="H108" s="24"/>
      <c r="I108" s="24"/>
      <c r="J108" s="25"/>
    </row>
    <row r="109" spans="1:10" ht="12.75">
      <c r="A109" s="3"/>
      <c r="B109" s="11" t="s">
        <v>134</v>
      </c>
      <c r="C109" s="12"/>
      <c r="D109" s="12"/>
      <c r="E109" s="12"/>
      <c r="F109" s="12"/>
      <c r="G109" s="12"/>
      <c r="H109" s="12"/>
      <c r="I109" s="12"/>
      <c r="J109" s="6"/>
    </row>
    <row r="110" spans="1:10" ht="12.75">
      <c r="A110" s="8"/>
      <c r="B110" s="15" t="s">
        <v>164</v>
      </c>
      <c r="C110" s="15"/>
      <c r="D110" s="15"/>
      <c r="E110" s="15"/>
      <c r="F110" s="15"/>
      <c r="G110" s="15"/>
      <c r="H110" s="15"/>
      <c r="I110" s="15"/>
      <c r="J110" s="17"/>
    </row>
    <row r="111" spans="1:10" ht="12.75">
      <c r="A111" s="8"/>
      <c r="B111" s="15" t="s">
        <v>165</v>
      </c>
      <c r="C111" s="15"/>
      <c r="D111" s="15"/>
      <c r="E111" s="15"/>
      <c r="F111" s="15"/>
      <c r="G111" s="15"/>
      <c r="H111" s="15"/>
      <c r="I111" s="15"/>
      <c r="J111" s="17"/>
    </row>
    <row r="112" spans="1:10" ht="12.75">
      <c r="A112" s="8"/>
      <c r="B112" s="15"/>
      <c r="C112" s="15"/>
      <c r="D112" s="15"/>
      <c r="E112" s="15"/>
      <c r="F112" s="15"/>
      <c r="G112" s="15"/>
      <c r="H112" s="15"/>
      <c r="I112" s="15"/>
      <c r="J112" s="17"/>
    </row>
    <row r="113" spans="1:10" s="26" customFormat="1" ht="12.75">
      <c r="A113" s="24" t="s">
        <v>104</v>
      </c>
      <c r="C113" s="24"/>
      <c r="D113" s="24"/>
      <c r="E113" s="24"/>
      <c r="F113" s="24"/>
      <c r="G113" s="24"/>
      <c r="H113" s="24"/>
      <c r="I113" s="24"/>
      <c r="J113" s="25"/>
    </row>
    <row r="114" spans="1:10" s="26" customFormat="1" ht="12.75">
      <c r="A114" s="24" t="s">
        <v>105</v>
      </c>
      <c r="C114" s="24"/>
      <c r="D114" s="24"/>
      <c r="E114" s="24"/>
      <c r="F114" s="24"/>
      <c r="G114" s="24"/>
      <c r="H114" s="24"/>
      <c r="I114" s="24"/>
      <c r="J114" s="25"/>
    </row>
    <row r="115" spans="1:10" ht="12.75">
      <c r="A115" s="3"/>
      <c r="B115" s="12" t="s">
        <v>133</v>
      </c>
      <c r="C115" s="12"/>
      <c r="D115" s="12"/>
      <c r="E115" s="12"/>
      <c r="F115" s="12"/>
      <c r="G115" s="12"/>
      <c r="H115" s="12"/>
      <c r="I115" s="12"/>
      <c r="J115" s="6"/>
    </row>
    <row r="116" spans="1:10" ht="12.75">
      <c r="A116" s="8"/>
      <c r="B116" s="15"/>
      <c r="C116" s="15"/>
      <c r="D116" s="15"/>
      <c r="E116" s="15"/>
      <c r="F116" s="15"/>
      <c r="G116" s="15"/>
      <c r="H116" s="15"/>
      <c r="I116" s="15"/>
      <c r="J116" s="17"/>
    </row>
    <row r="117" spans="1:10" ht="12.75">
      <c r="A117" s="8"/>
      <c r="B117" s="15"/>
      <c r="C117" s="15"/>
      <c r="D117" s="15"/>
      <c r="E117" s="15"/>
      <c r="F117" s="15"/>
      <c r="G117" s="15"/>
      <c r="H117" s="15"/>
      <c r="I117" s="15"/>
      <c r="J117" s="17"/>
    </row>
    <row r="118" ht="12.75"/>
    <row r="119" spans="1:10" ht="12.75">
      <c r="A119" s="74" t="s">
        <v>27</v>
      </c>
      <c r="B119" s="74"/>
      <c r="C119" s="74"/>
      <c r="D119" s="74"/>
      <c r="E119" s="74"/>
      <c r="F119" s="74"/>
      <c r="G119" s="74"/>
      <c r="H119" s="74"/>
      <c r="I119" s="74"/>
      <c r="J119" s="74"/>
    </row>
    <row r="120" spans="1:10" ht="12.75">
      <c r="A120" s="89" t="s">
        <v>28</v>
      </c>
      <c r="B120" s="89"/>
      <c r="C120" s="89"/>
      <c r="D120" s="89"/>
      <c r="E120" s="89"/>
      <c r="F120" s="89"/>
      <c r="G120" s="89"/>
      <c r="H120" s="129" t="s">
        <v>29</v>
      </c>
      <c r="I120" s="130"/>
      <c r="J120" s="131"/>
    </row>
    <row r="121" spans="1:10" ht="12.75">
      <c r="A121" s="88" t="s">
        <v>30</v>
      </c>
      <c r="B121" s="88"/>
      <c r="C121" s="88"/>
      <c r="D121" s="88"/>
      <c r="E121" s="88"/>
      <c r="F121" s="88"/>
      <c r="G121" s="88"/>
      <c r="H121" s="78">
        <v>55171.73</v>
      </c>
      <c r="I121" s="79"/>
      <c r="J121" s="80"/>
    </row>
    <row r="122" spans="1:10" ht="24.75" customHeight="1">
      <c r="A122" s="87" t="s">
        <v>128</v>
      </c>
      <c r="B122" s="87"/>
      <c r="C122" s="87"/>
      <c r="D122" s="87"/>
      <c r="E122" s="87"/>
      <c r="F122" s="87"/>
      <c r="G122" s="87"/>
      <c r="H122" s="78">
        <f>50190863.4/1000</f>
        <v>50190.8634</v>
      </c>
      <c r="I122" s="79"/>
      <c r="J122" s="80"/>
    </row>
    <row r="123" spans="1:10" ht="26.25" customHeight="1">
      <c r="A123" s="87" t="s">
        <v>121</v>
      </c>
      <c r="B123" s="87"/>
      <c r="C123" s="87"/>
      <c r="D123" s="87"/>
      <c r="E123" s="87"/>
      <c r="F123" s="87"/>
      <c r="G123" s="87"/>
      <c r="H123" s="78">
        <v>27868.1</v>
      </c>
      <c r="I123" s="79"/>
      <c r="J123" s="80"/>
    </row>
    <row r="124" spans="1:10" ht="24.75" customHeight="1">
      <c r="A124" s="87" t="s">
        <v>129</v>
      </c>
      <c r="B124" s="87"/>
      <c r="C124" s="87"/>
      <c r="D124" s="87"/>
      <c r="E124" s="87"/>
      <c r="F124" s="87"/>
      <c r="G124" s="87"/>
      <c r="H124" s="78">
        <v>1280.97</v>
      </c>
      <c r="I124" s="79"/>
      <c r="J124" s="80"/>
    </row>
    <row r="125" spans="1:10" ht="26.25" customHeight="1">
      <c r="A125" s="87" t="s">
        <v>148</v>
      </c>
      <c r="B125" s="87"/>
      <c r="C125" s="87"/>
      <c r="D125" s="87"/>
      <c r="E125" s="87"/>
      <c r="F125" s="87"/>
      <c r="G125" s="87"/>
      <c r="H125" s="78">
        <v>211.06</v>
      </c>
      <c r="I125" s="79"/>
      <c r="J125" s="80"/>
    </row>
    <row r="126" spans="1:10" ht="12.75">
      <c r="A126" s="88" t="s">
        <v>31</v>
      </c>
      <c r="B126" s="88"/>
      <c r="C126" s="88"/>
      <c r="D126" s="88"/>
      <c r="E126" s="88"/>
      <c r="F126" s="88"/>
      <c r="G126" s="88"/>
      <c r="H126" s="78">
        <f>H127+H128</f>
        <v>53.39181</v>
      </c>
      <c r="I126" s="76"/>
      <c r="J126" s="77"/>
    </row>
    <row r="127" spans="1:10" ht="26.25" customHeight="1">
      <c r="A127" s="87" t="s">
        <v>122</v>
      </c>
      <c r="B127" s="87"/>
      <c r="C127" s="87"/>
      <c r="D127" s="87"/>
      <c r="E127" s="87"/>
      <c r="F127" s="87"/>
      <c r="G127" s="87"/>
      <c r="H127" s="78">
        <f>5758.89/1000</f>
        <v>5.75889</v>
      </c>
      <c r="I127" s="79"/>
      <c r="J127" s="80"/>
    </row>
    <row r="128" spans="1:10" ht="24.75" customHeight="1">
      <c r="A128" s="87" t="s">
        <v>130</v>
      </c>
      <c r="B128" s="87"/>
      <c r="C128" s="87"/>
      <c r="D128" s="87"/>
      <c r="E128" s="87"/>
      <c r="F128" s="87"/>
      <c r="G128" s="87"/>
      <c r="H128" s="78">
        <f>47632.92/1000</f>
        <v>47.63292</v>
      </c>
      <c r="I128" s="79"/>
      <c r="J128" s="80"/>
    </row>
    <row r="129" spans="1:10" ht="12.75">
      <c r="A129" s="88" t="s">
        <v>32</v>
      </c>
      <c r="B129" s="88"/>
      <c r="C129" s="88"/>
      <c r="D129" s="88"/>
      <c r="E129" s="88"/>
      <c r="F129" s="88"/>
      <c r="G129" s="88"/>
      <c r="H129" s="78">
        <f>0.01/1000</f>
        <v>1E-05</v>
      </c>
      <c r="I129" s="79"/>
      <c r="J129" s="80"/>
    </row>
    <row r="130" spans="1:10" ht="24.75" customHeight="1">
      <c r="A130" s="87" t="s">
        <v>131</v>
      </c>
      <c r="B130" s="87"/>
      <c r="C130" s="87"/>
      <c r="D130" s="87"/>
      <c r="E130" s="87"/>
      <c r="F130" s="87"/>
      <c r="G130" s="87"/>
      <c r="H130" s="75" t="s">
        <v>166</v>
      </c>
      <c r="I130" s="76"/>
      <c r="J130" s="77"/>
    </row>
    <row r="131" spans="1:10" ht="25.5" customHeight="1">
      <c r="A131" s="87" t="s">
        <v>132</v>
      </c>
      <c r="B131" s="87"/>
      <c r="C131" s="87"/>
      <c r="D131" s="87"/>
      <c r="E131" s="87"/>
      <c r="F131" s="87"/>
      <c r="G131" s="87"/>
      <c r="H131" s="75" t="s">
        <v>166</v>
      </c>
      <c r="I131" s="76"/>
      <c r="J131" s="77"/>
    </row>
    <row r="132" spans="2:10" ht="12.75">
      <c r="B132" s="21"/>
      <c r="C132" s="21"/>
      <c r="D132" s="21"/>
      <c r="E132" s="21"/>
      <c r="F132" s="21"/>
      <c r="G132" s="21"/>
      <c r="H132" s="18"/>
      <c r="I132" s="18"/>
      <c r="J132" s="18"/>
    </row>
    <row r="133" spans="1:10" ht="12.75">
      <c r="A133" s="74" t="s">
        <v>33</v>
      </c>
      <c r="B133" s="74"/>
      <c r="C133" s="74"/>
      <c r="D133" s="74"/>
      <c r="E133" s="74"/>
      <c r="F133" s="74"/>
      <c r="G133" s="74"/>
      <c r="H133" s="74"/>
      <c r="I133" s="74"/>
      <c r="J133" s="74"/>
    </row>
    <row r="134" spans="1:10" ht="25.5" customHeight="1">
      <c r="A134" s="63" t="s">
        <v>61</v>
      </c>
      <c r="B134" s="112" t="s">
        <v>28</v>
      </c>
      <c r="C134" s="113"/>
      <c r="D134" s="90" t="s">
        <v>34</v>
      </c>
      <c r="E134" s="81" t="s">
        <v>35</v>
      </c>
      <c r="F134" s="82"/>
      <c r="G134" s="82"/>
      <c r="H134" s="82"/>
      <c r="I134" s="82"/>
      <c r="J134" s="83"/>
    </row>
    <row r="135" spans="1:10" ht="76.5" customHeight="1">
      <c r="A135" s="63"/>
      <c r="B135" s="114"/>
      <c r="C135" s="115"/>
      <c r="D135" s="91"/>
      <c r="E135" s="84" t="s">
        <v>36</v>
      </c>
      <c r="F135" s="85"/>
      <c r="G135" s="86"/>
      <c r="H135" s="84" t="s">
        <v>37</v>
      </c>
      <c r="I135" s="85"/>
      <c r="J135" s="86"/>
    </row>
    <row r="136" spans="1:10" ht="38.25" customHeight="1">
      <c r="A136" s="29" t="s">
        <v>62</v>
      </c>
      <c r="B136" s="98" t="s">
        <v>38</v>
      </c>
      <c r="C136" s="100"/>
      <c r="D136" s="56">
        <f>E136</f>
        <v>892.47</v>
      </c>
      <c r="E136" s="71">
        <v>892.47</v>
      </c>
      <c r="F136" s="72"/>
      <c r="G136" s="73"/>
      <c r="H136" s="64"/>
      <c r="I136" s="111"/>
      <c r="J136" s="65"/>
    </row>
    <row r="137" spans="1:10" ht="12.75">
      <c r="A137" s="29" t="s">
        <v>63</v>
      </c>
      <c r="B137" s="98" t="s">
        <v>39</v>
      </c>
      <c r="C137" s="99"/>
      <c r="D137" s="56">
        <f>D139+D140+D144+D148</f>
        <v>22535485.7</v>
      </c>
      <c r="E137" s="71">
        <f>E139+E140+E144+E148</f>
        <v>22535485.7</v>
      </c>
      <c r="F137" s="72"/>
      <c r="G137" s="73"/>
      <c r="H137" s="60">
        <f>H139+H140+H144+H149</f>
        <v>0</v>
      </c>
      <c r="I137" s="61"/>
      <c r="J137" s="62"/>
    </row>
    <row r="138" spans="1:10" ht="12.75">
      <c r="A138" s="29"/>
      <c r="B138" s="69" t="s">
        <v>40</v>
      </c>
      <c r="C138" s="70"/>
      <c r="D138" s="57"/>
      <c r="E138" s="71"/>
      <c r="F138" s="72"/>
      <c r="G138" s="73"/>
      <c r="H138" s="60"/>
      <c r="I138" s="61"/>
      <c r="J138" s="62"/>
    </row>
    <row r="139" spans="1:10" ht="27" customHeight="1">
      <c r="A139" s="29" t="s">
        <v>64</v>
      </c>
      <c r="B139" s="69" t="s">
        <v>41</v>
      </c>
      <c r="C139" s="70"/>
      <c r="D139" s="56">
        <f>E139+H139</f>
        <v>20860423.7</v>
      </c>
      <c r="E139" s="66">
        <f>E169-E140</f>
        <v>20860423.7</v>
      </c>
      <c r="F139" s="67"/>
      <c r="G139" s="68"/>
      <c r="H139" s="60"/>
      <c r="I139" s="61"/>
      <c r="J139" s="62"/>
    </row>
    <row r="140" spans="1:10" ht="12.75">
      <c r="A140" s="29" t="s">
        <v>65</v>
      </c>
      <c r="B140" s="69" t="s">
        <v>42</v>
      </c>
      <c r="C140" s="70"/>
      <c r="D140" s="56">
        <f>E140+H140</f>
        <v>436290</v>
      </c>
      <c r="E140" s="66">
        <f>31200+258648+78111+31306+2000+28600+1725+4000+700</f>
        <v>436290</v>
      </c>
      <c r="F140" s="67"/>
      <c r="G140" s="68"/>
      <c r="H140" s="60"/>
      <c r="I140" s="61"/>
      <c r="J140" s="62"/>
    </row>
    <row r="141" spans="1:10" ht="12.75">
      <c r="A141" s="29"/>
      <c r="B141" s="64"/>
      <c r="C141" s="65"/>
      <c r="D141" s="57"/>
      <c r="E141" s="71"/>
      <c r="F141" s="72"/>
      <c r="G141" s="73"/>
      <c r="H141" s="60"/>
      <c r="I141" s="61"/>
      <c r="J141" s="62"/>
    </row>
    <row r="142" spans="1:10" ht="12.75">
      <c r="A142" s="29"/>
      <c r="B142" s="64"/>
      <c r="C142" s="65"/>
      <c r="D142" s="57"/>
      <c r="E142" s="71"/>
      <c r="F142" s="72"/>
      <c r="G142" s="73"/>
      <c r="H142" s="60"/>
      <c r="I142" s="61"/>
      <c r="J142" s="62"/>
    </row>
    <row r="143" spans="1:10" ht="12.75">
      <c r="A143" s="29"/>
      <c r="B143" s="64"/>
      <c r="C143" s="65"/>
      <c r="D143" s="57"/>
      <c r="E143" s="71"/>
      <c r="F143" s="72"/>
      <c r="G143" s="73"/>
      <c r="H143" s="60"/>
      <c r="I143" s="61"/>
      <c r="J143" s="62"/>
    </row>
    <row r="144" spans="1:10" ht="66.75" customHeight="1">
      <c r="A144" s="29" t="s">
        <v>66</v>
      </c>
      <c r="B144" s="69" t="s">
        <v>67</v>
      </c>
      <c r="C144" s="70"/>
      <c r="D144" s="56">
        <f>D147</f>
        <v>512100</v>
      </c>
      <c r="E144" s="71">
        <f>E147</f>
        <v>512100</v>
      </c>
      <c r="F144" s="72"/>
      <c r="G144" s="73"/>
      <c r="H144" s="60">
        <f>H147</f>
        <v>0</v>
      </c>
      <c r="I144" s="61"/>
      <c r="J144" s="62"/>
    </row>
    <row r="145" spans="1:10" ht="12.75">
      <c r="A145" s="29"/>
      <c r="B145" s="69" t="s">
        <v>40</v>
      </c>
      <c r="C145" s="70"/>
      <c r="D145" s="57"/>
      <c r="E145" s="71"/>
      <c r="F145" s="72"/>
      <c r="G145" s="73"/>
      <c r="H145" s="60"/>
      <c r="I145" s="61"/>
      <c r="J145" s="62"/>
    </row>
    <row r="146" spans="1:10" ht="12.75">
      <c r="A146" s="29" t="s">
        <v>69</v>
      </c>
      <c r="B146" s="69" t="s">
        <v>151</v>
      </c>
      <c r="C146" s="70"/>
      <c r="D146" s="57"/>
      <c r="E146" s="71"/>
      <c r="F146" s="72"/>
      <c r="G146" s="73"/>
      <c r="H146" s="60"/>
      <c r="I146" s="61"/>
      <c r="J146" s="62"/>
    </row>
    <row r="147" spans="1:10" ht="22.5" customHeight="1">
      <c r="A147" s="29" t="s">
        <v>68</v>
      </c>
      <c r="B147" s="69" t="s">
        <v>123</v>
      </c>
      <c r="C147" s="70"/>
      <c r="D147" s="56">
        <f>E147+H147</f>
        <v>512100</v>
      </c>
      <c r="E147" s="66">
        <v>512100</v>
      </c>
      <c r="F147" s="67"/>
      <c r="G147" s="68"/>
      <c r="H147" s="60">
        <f>H148+H149+H150</f>
        <v>0</v>
      </c>
      <c r="I147" s="61"/>
      <c r="J147" s="62"/>
    </row>
    <row r="148" spans="1:10" ht="41.25" customHeight="1">
      <c r="A148" s="29" t="s">
        <v>70</v>
      </c>
      <c r="B148" s="69" t="s">
        <v>43</v>
      </c>
      <c r="C148" s="70"/>
      <c r="D148" s="56">
        <f>D150+D151+D152</f>
        <v>726672</v>
      </c>
      <c r="E148" s="66">
        <f>E150+E151+E152</f>
        <v>726672</v>
      </c>
      <c r="F148" s="67"/>
      <c r="G148" s="68"/>
      <c r="H148" s="60">
        <f>H150+H151+H152</f>
        <v>0</v>
      </c>
      <c r="I148" s="61"/>
      <c r="J148" s="62"/>
    </row>
    <row r="149" spans="1:10" ht="12.75">
      <c r="A149" s="29"/>
      <c r="B149" s="69" t="s">
        <v>40</v>
      </c>
      <c r="C149" s="70"/>
      <c r="D149" s="57"/>
      <c r="E149" s="66"/>
      <c r="F149" s="67"/>
      <c r="G149" s="68"/>
      <c r="H149" s="60"/>
      <c r="I149" s="61"/>
      <c r="J149" s="62"/>
    </row>
    <row r="150" spans="1:10" ht="12.75">
      <c r="A150" s="29" t="s">
        <v>71</v>
      </c>
      <c r="B150" s="69" t="s">
        <v>44</v>
      </c>
      <c r="C150" s="70"/>
      <c r="D150" s="56">
        <f>E150+H150</f>
        <v>130000</v>
      </c>
      <c r="E150" s="66">
        <f>130000</f>
        <v>130000</v>
      </c>
      <c r="F150" s="67"/>
      <c r="G150" s="68"/>
      <c r="H150" s="60"/>
      <c r="I150" s="61"/>
      <c r="J150" s="62"/>
    </row>
    <row r="151" spans="1:10" ht="27.75" customHeight="1">
      <c r="A151" s="29" t="s">
        <v>72</v>
      </c>
      <c r="B151" s="69" t="s">
        <v>45</v>
      </c>
      <c r="C151" s="70"/>
      <c r="D151" s="56">
        <f>E151+H151</f>
        <v>383672</v>
      </c>
      <c r="E151" s="66">
        <v>383672</v>
      </c>
      <c r="F151" s="67"/>
      <c r="G151" s="68"/>
      <c r="H151" s="60"/>
      <c r="I151" s="61"/>
      <c r="J151" s="62"/>
    </row>
    <row r="152" spans="1:10" ht="12.75">
      <c r="A152" s="29" t="s">
        <v>73</v>
      </c>
      <c r="B152" s="69" t="s">
        <v>46</v>
      </c>
      <c r="C152" s="70"/>
      <c r="D152" s="56">
        <f>E152+H152</f>
        <v>213000</v>
      </c>
      <c r="E152" s="66">
        <f>105000+108000</f>
        <v>213000</v>
      </c>
      <c r="F152" s="67"/>
      <c r="G152" s="68"/>
      <c r="H152" s="60"/>
      <c r="I152" s="61"/>
      <c r="J152" s="62"/>
    </row>
    <row r="153" spans="1:10" ht="12.75">
      <c r="A153" s="29" t="s">
        <v>74</v>
      </c>
      <c r="B153" s="98" t="s">
        <v>47</v>
      </c>
      <c r="C153" s="99"/>
      <c r="D153" s="56">
        <f>D155+D156+D157+D158+D159+D160+D161+D162+D163+D164+D165+D166+D167+D168</f>
        <v>22535485.7</v>
      </c>
      <c r="E153" s="71">
        <f>E155+E156+E157+E158+E159+E160+E161+E162+E163+E164+E165+E166+E167+E168</f>
        <v>22535485.7</v>
      </c>
      <c r="F153" s="72"/>
      <c r="G153" s="73"/>
      <c r="H153" s="60">
        <f>H155+H156+H157+H158+H159+H160+H161+H162+H163+H164+H165+H166+H167+H168</f>
        <v>0</v>
      </c>
      <c r="I153" s="61"/>
      <c r="J153" s="62"/>
    </row>
    <row r="154" spans="1:10" ht="12.75">
      <c r="A154" s="29"/>
      <c r="B154" s="69" t="s">
        <v>40</v>
      </c>
      <c r="C154" s="70"/>
      <c r="D154" s="57"/>
      <c r="E154" s="71"/>
      <c r="F154" s="72"/>
      <c r="G154" s="73"/>
      <c r="H154" s="60"/>
      <c r="I154" s="61"/>
      <c r="J154" s="62"/>
    </row>
    <row r="155" spans="1:10" ht="12.75">
      <c r="A155" s="29"/>
      <c r="B155" s="69" t="s">
        <v>75</v>
      </c>
      <c r="C155" s="70"/>
      <c r="D155" s="56">
        <f aca="true" t="shared" si="0" ref="D155:D168">E155+H155</f>
        <v>9448695.6</v>
      </c>
      <c r="E155" s="71">
        <f aca="true" t="shared" si="1" ref="E155:E168">E170+E185</f>
        <v>9448695.6</v>
      </c>
      <c r="F155" s="72"/>
      <c r="G155" s="73"/>
      <c r="H155" s="60">
        <f aca="true" t="shared" si="2" ref="H155:H168">H170+H185</f>
        <v>0</v>
      </c>
      <c r="I155" s="61"/>
      <c r="J155" s="62"/>
    </row>
    <row r="156" spans="1:10" ht="12.75">
      <c r="A156" s="29"/>
      <c r="B156" s="69" t="s">
        <v>77</v>
      </c>
      <c r="C156" s="70"/>
      <c r="D156" s="56">
        <f t="shared" si="0"/>
        <v>31200</v>
      </c>
      <c r="E156" s="71">
        <f t="shared" si="1"/>
        <v>31200</v>
      </c>
      <c r="F156" s="72"/>
      <c r="G156" s="73"/>
      <c r="H156" s="60">
        <f t="shared" si="2"/>
        <v>0</v>
      </c>
      <c r="I156" s="61"/>
      <c r="J156" s="62"/>
    </row>
    <row r="157" spans="1:10" ht="12.75">
      <c r="A157" s="29"/>
      <c r="B157" s="69" t="s">
        <v>76</v>
      </c>
      <c r="C157" s="70"/>
      <c r="D157" s="56">
        <f t="shared" si="0"/>
        <v>2853505.1</v>
      </c>
      <c r="E157" s="71">
        <f t="shared" si="1"/>
        <v>2853505.1</v>
      </c>
      <c r="F157" s="72"/>
      <c r="G157" s="73"/>
      <c r="H157" s="60">
        <f t="shared" si="2"/>
        <v>0</v>
      </c>
      <c r="I157" s="61"/>
      <c r="J157" s="62"/>
    </row>
    <row r="158" spans="1:10" ht="12.75">
      <c r="A158" s="29"/>
      <c r="B158" s="69" t="s">
        <v>78</v>
      </c>
      <c r="C158" s="70"/>
      <c r="D158" s="56">
        <f t="shared" si="0"/>
        <v>20890.52</v>
      </c>
      <c r="E158" s="71">
        <f t="shared" si="1"/>
        <v>20890.52</v>
      </c>
      <c r="F158" s="72"/>
      <c r="G158" s="73"/>
      <c r="H158" s="60">
        <f t="shared" si="2"/>
        <v>0</v>
      </c>
      <c r="I158" s="61"/>
      <c r="J158" s="62"/>
    </row>
    <row r="159" spans="1:10" ht="12.75">
      <c r="A159" s="29"/>
      <c r="B159" s="69" t="s">
        <v>79</v>
      </c>
      <c r="C159" s="70"/>
      <c r="D159" s="56">
        <f t="shared" si="0"/>
        <v>0</v>
      </c>
      <c r="E159" s="71">
        <f t="shared" si="1"/>
        <v>0</v>
      </c>
      <c r="F159" s="72"/>
      <c r="G159" s="73"/>
      <c r="H159" s="60">
        <f t="shared" si="2"/>
        <v>0</v>
      </c>
      <c r="I159" s="61"/>
      <c r="J159" s="62"/>
    </row>
    <row r="160" spans="1:10" ht="12.75">
      <c r="A160" s="29"/>
      <c r="B160" s="69" t="s">
        <v>80</v>
      </c>
      <c r="C160" s="70"/>
      <c r="D160" s="56">
        <f t="shared" si="0"/>
        <v>2855412</v>
      </c>
      <c r="E160" s="71">
        <f t="shared" si="1"/>
        <v>2855412</v>
      </c>
      <c r="F160" s="72"/>
      <c r="G160" s="73"/>
      <c r="H160" s="60">
        <f t="shared" si="2"/>
        <v>0</v>
      </c>
      <c r="I160" s="61"/>
      <c r="J160" s="62"/>
    </row>
    <row r="161" spans="1:10" ht="12.75">
      <c r="A161" s="29"/>
      <c r="B161" s="69" t="s">
        <v>81</v>
      </c>
      <c r="C161" s="70"/>
      <c r="D161" s="56">
        <f t="shared" si="0"/>
        <v>1854928.59</v>
      </c>
      <c r="E161" s="71">
        <f t="shared" si="1"/>
        <v>1854928.59</v>
      </c>
      <c r="F161" s="72"/>
      <c r="G161" s="73"/>
      <c r="H161" s="60">
        <f t="shared" si="2"/>
        <v>0</v>
      </c>
      <c r="I161" s="61"/>
      <c r="J161" s="62"/>
    </row>
    <row r="162" spans="1:10" ht="12.75">
      <c r="A162" s="29"/>
      <c r="B162" s="69" t="s">
        <v>82</v>
      </c>
      <c r="C162" s="70"/>
      <c r="D162" s="56">
        <f t="shared" si="0"/>
        <v>0</v>
      </c>
      <c r="E162" s="71">
        <f t="shared" si="1"/>
        <v>0</v>
      </c>
      <c r="F162" s="72"/>
      <c r="G162" s="73"/>
      <c r="H162" s="60">
        <f t="shared" si="2"/>
        <v>0</v>
      </c>
      <c r="I162" s="61"/>
      <c r="J162" s="62"/>
    </row>
    <row r="163" spans="1:10" ht="12.75">
      <c r="A163" s="29"/>
      <c r="B163" s="69" t="s">
        <v>83</v>
      </c>
      <c r="C163" s="70"/>
      <c r="D163" s="56">
        <f t="shared" si="0"/>
        <v>1952807.48</v>
      </c>
      <c r="E163" s="71">
        <f t="shared" si="1"/>
        <v>1952807.48</v>
      </c>
      <c r="F163" s="72"/>
      <c r="G163" s="73"/>
      <c r="H163" s="60">
        <f t="shared" si="2"/>
        <v>0</v>
      </c>
      <c r="I163" s="61"/>
      <c r="J163" s="62"/>
    </row>
    <row r="164" spans="1:10" ht="12.75">
      <c r="A164" s="29"/>
      <c r="B164" s="69" t="s">
        <v>84</v>
      </c>
      <c r="C164" s="70"/>
      <c r="D164" s="56">
        <f t="shared" si="0"/>
        <v>33825</v>
      </c>
      <c r="E164" s="71">
        <f t="shared" si="1"/>
        <v>33825</v>
      </c>
      <c r="F164" s="72"/>
      <c r="G164" s="73"/>
      <c r="H164" s="60">
        <f t="shared" si="2"/>
        <v>0</v>
      </c>
      <c r="I164" s="61"/>
      <c r="J164" s="62"/>
    </row>
    <row r="165" spans="1:10" ht="12.75">
      <c r="A165" s="29"/>
      <c r="B165" s="69" t="s">
        <v>85</v>
      </c>
      <c r="C165" s="70"/>
      <c r="D165" s="56">
        <f t="shared" si="0"/>
        <v>0</v>
      </c>
      <c r="E165" s="71">
        <f t="shared" si="1"/>
        <v>0</v>
      </c>
      <c r="F165" s="72"/>
      <c r="G165" s="73"/>
      <c r="H165" s="60">
        <f t="shared" si="2"/>
        <v>0</v>
      </c>
      <c r="I165" s="61"/>
      <c r="J165" s="62"/>
    </row>
    <row r="166" spans="1:10" ht="26.25" customHeight="1">
      <c r="A166" s="29"/>
      <c r="B166" s="69" t="s">
        <v>86</v>
      </c>
      <c r="C166" s="70"/>
      <c r="D166" s="56">
        <f t="shared" si="0"/>
        <v>2680513</v>
      </c>
      <c r="E166" s="71">
        <f t="shared" si="1"/>
        <v>2680513</v>
      </c>
      <c r="F166" s="72"/>
      <c r="G166" s="73"/>
      <c r="H166" s="60">
        <f t="shared" si="2"/>
        <v>0</v>
      </c>
      <c r="I166" s="61"/>
      <c r="J166" s="62"/>
    </row>
    <row r="167" spans="1:10" ht="26.25" customHeight="1">
      <c r="A167" s="29"/>
      <c r="B167" s="69" t="s">
        <v>87</v>
      </c>
      <c r="C167" s="70"/>
      <c r="D167" s="56">
        <f t="shared" si="0"/>
        <v>449207.41000000003</v>
      </c>
      <c r="E167" s="71">
        <f t="shared" si="1"/>
        <v>449207.41000000003</v>
      </c>
      <c r="F167" s="72"/>
      <c r="G167" s="73"/>
      <c r="H167" s="60">
        <f t="shared" si="2"/>
        <v>0</v>
      </c>
      <c r="I167" s="61"/>
      <c r="J167" s="62"/>
    </row>
    <row r="168" spans="1:10" ht="26.25" customHeight="1">
      <c r="A168" s="29"/>
      <c r="B168" s="69" t="s">
        <v>88</v>
      </c>
      <c r="C168" s="70"/>
      <c r="D168" s="56">
        <f t="shared" si="0"/>
        <v>354501</v>
      </c>
      <c r="E168" s="71">
        <f t="shared" si="1"/>
        <v>354501</v>
      </c>
      <c r="F168" s="72"/>
      <c r="G168" s="73"/>
      <c r="H168" s="60">
        <f t="shared" si="2"/>
        <v>0</v>
      </c>
      <c r="I168" s="61"/>
      <c r="J168" s="62"/>
    </row>
    <row r="169" spans="1:10" ht="24" customHeight="1">
      <c r="A169" s="29" t="s">
        <v>89</v>
      </c>
      <c r="B169" s="109" t="s">
        <v>111</v>
      </c>
      <c r="C169" s="110"/>
      <c r="D169" s="56">
        <f>D170+D171+D172+D173+D174+D175+D176+D177+D178+D179+D180+D181+D182+D183</f>
        <v>21296713.7</v>
      </c>
      <c r="E169" s="66">
        <f>E170+E171+E172+E173+E174+E175+E176+E177+E178+E179+E180+E181+E182+E183</f>
        <v>21296713.7</v>
      </c>
      <c r="F169" s="67"/>
      <c r="G169" s="68"/>
      <c r="H169" s="60">
        <f>H170+H171+H172+H173+H174+H175+H176+H177+H178+H179+H180+H181+H182+H183</f>
        <v>0</v>
      </c>
      <c r="I169" s="61"/>
      <c r="J169" s="62"/>
    </row>
    <row r="170" spans="1:10" ht="12.75" customHeight="1">
      <c r="A170" s="29"/>
      <c r="B170" s="69" t="s">
        <v>75</v>
      </c>
      <c r="C170" s="70"/>
      <c r="D170" s="58">
        <f aca="true" t="shared" si="3" ref="D170:D183">E170+H170</f>
        <v>9448695.6</v>
      </c>
      <c r="E170" s="66">
        <v>9448695.6</v>
      </c>
      <c r="F170" s="67"/>
      <c r="G170" s="68"/>
      <c r="H170" s="60"/>
      <c r="I170" s="61"/>
      <c r="J170" s="62"/>
    </row>
    <row r="171" spans="1:10" ht="12.75" customHeight="1">
      <c r="A171" s="29"/>
      <c r="B171" s="69" t="s">
        <v>77</v>
      </c>
      <c r="C171" s="70"/>
      <c r="D171" s="58">
        <f t="shared" si="3"/>
        <v>31200</v>
      </c>
      <c r="E171" s="66">
        <f>31200</f>
        <v>31200</v>
      </c>
      <c r="F171" s="67"/>
      <c r="G171" s="68"/>
      <c r="H171" s="60"/>
      <c r="I171" s="61"/>
      <c r="J171" s="62"/>
    </row>
    <row r="172" spans="1:10" ht="12.75" customHeight="1">
      <c r="A172" s="29"/>
      <c r="B172" s="69" t="s">
        <v>76</v>
      </c>
      <c r="C172" s="70"/>
      <c r="D172" s="58">
        <f t="shared" si="3"/>
        <v>2853505.1</v>
      </c>
      <c r="E172" s="66">
        <v>2853505.1</v>
      </c>
      <c r="F172" s="67"/>
      <c r="G172" s="68"/>
      <c r="H172" s="60"/>
      <c r="I172" s="61"/>
      <c r="J172" s="62"/>
    </row>
    <row r="173" spans="1:10" ht="12.75" customHeight="1">
      <c r="A173" s="29"/>
      <c r="B173" s="69" t="s">
        <v>78</v>
      </c>
      <c r="C173" s="70"/>
      <c r="D173" s="56">
        <f t="shared" si="3"/>
        <v>20890.52</v>
      </c>
      <c r="E173" s="66">
        <v>20890.52</v>
      </c>
      <c r="F173" s="67"/>
      <c r="G173" s="68"/>
      <c r="H173" s="60"/>
      <c r="I173" s="61"/>
      <c r="J173" s="62"/>
    </row>
    <row r="174" spans="1:10" ht="12.75" customHeight="1">
      <c r="A174" s="29"/>
      <c r="B174" s="69" t="s">
        <v>79</v>
      </c>
      <c r="C174" s="70"/>
      <c r="D174" s="56">
        <f t="shared" si="3"/>
        <v>0</v>
      </c>
      <c r="E174" s="66"/>
      <c r="F174" s="67"/>
      <c r="G174" s="68"/>
      <c r="H174" s="60"/>
      <c r="I174" s="61"/>
      <c r="J174" s="62"/>
    </row>
    <row r="175" spans="1:10" ht="12.75" customHeight="1">
      <c r="A175" s="29"/>
      <c r="B175" s="69" t="s">
        <v>80</v>
      </c>
      <c r="C175" s="70"/>
      <c r="D175" s="56">
        <f t="shared" si="3"/>
        <v>2422429</v>
      </c>
      <c r="E175" s="66">
        <v>2422429</v>
      </c>
      <c r="F175" s="67"/>
      <c r="G175" s="68"/>
      <c r="H175" s="60"/>
      <c r="I175" s="61"/>
      <c r="J175" s="62"/>
    </row>
    <row r="176" spans="1:10" ht="27" customHeight="1">
      <c r="A176" s="29"/>
      <c r="B176" s="69" t="s">
        <v>81</v>
      </c>
      <c r="C176" s="70"/>
      <c r="D176" s="56">
        <f t="shared" si="3"/>
        <v>1841841</v>
      </c>
      <c r="E176" s="66">
        <v>1841841</v>
      </c>
      <c r="F176" s="67"/>
      <c r="G176" s="68"/>
      <c r="H176" s="60"/>
      <c r="I176" s="61"/>
      <c r="J176" s="62"/>
    </row>
    <row r="177" spans="1:10" ht="12.75" customHeight="1">
      <c r="A177" s="29"/>
      <c r="B177" s="69" t="s">
        <v>82</v>
      </c>
      <c r="C177" s="70"/>
      <c r="D177" s="56">
        <f t="shared" si="3"/>
        <v>0</v>
      </c>
      <c r="E177" s="66"/>
      <c r="F177" s="67"/>
      <c r="G177" s="68"/>
      <c r="H177" s="60"/>
      <c r="I177" s="61"/>
      <c r="J177" s="62"/>
    </row>
    <row r="178" spans="1:10" ht="12.75" customHeight="1">
      <c r="A178" s="29"/>
      <c r="B178" s="69" t="s">
        <v>83</v>
      </c>
      <c r="C178" s="70"/>
      <c r="D178" s="56">
        <f t="shared" si="3"/>
        <v>1595442.48</v>
      </c>
      <c r="E178" s="66">
        <f>528115.48+1067327</f>
        <v>1595442.48</v>
      </c>
      <c r="F178" s="67"/>
      <c r="G178" s="68"/>
      <c r="H178" s="60"/>
      <c r="I178" s="61"/>
      <c r="J178" s="62"/>
    </row>
    <row r="179" spans="1:10" ht="12.75" customHeight="1">
      <c r="A179" s="29"/>
      <c r="B179" s="69" t="s">
        <v>84</v>
      </c>
      <c r="C179" s="70"/>
      <c r="D179" s="56">
        <f t="shared" si="3"/>
        <v>10425</v>
      </c>
      <c r="E179" s="66">
        <f>2000+2000+1725+4000+700</f>
        <v>10425</v>
      </c>
      <c r="F179" s="67"/>
      <c r="G179" s="68"/>
      <c r="H179" s="60"/>
      <c r="I179" s="61"/>
      <c r="J179" s="62"/>
    </row>
    <row r="180" spans="1:10" ht="12.75" customHeight="1">
      <c r="A180" s="29"/>
      <c r="B180" s="69" t="s">
        <v>85</v>
      </c>
      <c r="C180" s="70"/>
      <c r="D180" s="56">
        <f t="shared" si="3"/>
        <v>0</v>
      </c>
      <c r="E180" s="66"/>
      <c r="F180" s="67"/>
      <c r="G180" s="68"/>
      <c r="H180" s="60"/>
      <c r="I180" s="61"/>
      <c r="J180" s="62"/>
    </row>
    <row r="181" spans="1:10" ht="14.25" customHeight="1">
      <c r="A181" s="29"/>
      <c r="B181" s="69" t="s">
        <v>86</v>
      </c>
      <c r="C181" s="70"/>
      <c r="D181" s="56">
        <f t="shared" si="3"/>
        <v>2680513</v>
      </c>
      <c r="E181" s="66">
        <f>2680513</f>
        <v>2680513</v>
      </c>
      <c r="F181" s="67"/>
      <c r="G181" s="68"/>
      <c r="H181" s="60"/>
      <c r="I181" s="61"/>
      <c r="J181" s="62"/>
    </row>
    <row r="182" spans="1:10" ht="25.5" customHeight="1">
      <c r="A182" s="29"/>
      <c r="B182" s="69" t="s">
        <v>87</v>
      </c>
      <c r="C182" s="70"/>
      <c r="D182" s="56">
        <f t="shared" si="3"/>
        <v>250396</v>
      </c>
      <c r="E182" s="66">
        <v>250396</v>
      </c>
      <c r="F182" s="67"/>
      <c r="G182" s="68"/>
      <c r="H182" s="60"/>
      <c r="I182" s="61"/>
      <c r="J182" s="62"/>
    </row>
    <row r="183" spans="1:10" ht="25.5" customHeight="1">
      <c r="A183" s="29"/>
      <c r="B183" s="69" t="s">
        <v>88</v>
      </c>
      <c r="C183" s="70"/>
      <c r="D183" s="56">
        <f t="shared" si="3"/>
        <v>141376</v>
      </c>
      <c r="E183" s="66">
        <v>141376</v>
      </c>
      <c r="F183" s="67"/>
      <c r="G183" s="68"/>
      <c r="H183" s="60"/>
      <c r="I183" s="61"/>
      <c r="J183" s="62"/>
    </row>
    <row r="184" spans="1:10" ht="33.75" customHeight="1">
      <c r="A184" s="29" t="s">
        <v>90</v>
      </c>
      <c r="B184" s="107" t="s">
        <v>112</v>
      </c>
      <c r="C184" s="108"/>
      <c r="D184" s="56">
        <f>D185+D186+D187+D188+D189+D190+D191+D192+D193+D194+D195+D196+D197+D198</f>
        <v>1238772</v>
      </c>
      <c r="E184" s="66">
        <f>E185+E186+E187+E188+E189+E190+E191+E192+E193+E194+E195+E196+E197+E198</f>
        <v>1238772</v>
      </c>
      <c r="F184" s="67"/>
      <c r="G184" s="68"/>
      <c r="H184" s="60">
        <f>H185+H186+H187+H188+H189+H190+H191+H192+H193+H194+H195+H196+H197+H198</f>
        <v>0</v>
      </c>
      <c r="I184" s="61"/>
      <c r="J184" s="62"/>
    </row>
    <row r="185" spans="1:10" ht="12.75" customHeight="1">
      <c r="A185" s="29"/>
      <c r="B185" s="69" t="s">
        <v>75</v>
      </c>
      <c r="C185" s="70"/>
      <c r="D185" s="56">
        <f aca="true" t="shared" si="4" ref="D185:D199">E185+H185</f>
        <v>0</v>
      </c>
      <c r="E185" s="71"/>
      <c r="F185" s="72"/>
      <c r="G185" s="73"/>
      <c r="H185" s="60"/>
      <c r="I185" s="61"/>
      <c r="J185" s="62"/>
    </row>
    <row r="186" spans="1:10" ht="12.75" customHeight="1">
      <c r="A186" s="29"/>
      <c r="B186" s="69" t="s">
        <v>77</v>
      </c>
      <c r="C186" s="70"/>
      <c r="D186" s="56">
        <f t="shared" si="4"/>
        <v>0</v>
      </c>
      <c r="E186" s="71"/>
      <c r="F186" s="72"/>
      <c r="G186" s="73"/>
      <c r="H186" s="60"/>
      <c r="I186" s="61"/>
      <c r="J186" s="62"/>
    </row>
    <row r="187" spans="1:10" ht="12.75" customHeight="1">
      <c r="A187" s="29"/>
      <c r="B187" s="69" t="s">
        <v>76</v>
      </c>
      <c r="C187" s="70"/>
      <c r="D187" s="56">
        <f t="shared" si="4"/>
        <v>0</v>
      </c>
      <c r="E187" s="71"/>
      <c r="F187" s="72"/>
      <c r="G187" s="73"/>
      <c r="H187" s="60"/>
      <c r="I187" s="61"/>
      <c r="J187" s="62"/>
    </row>
    <row r="188" spans="1:10" ht="12.75" customHeight="1">
      <c r="A188" s="29"/>
      <c r="B188" s="69" t="s">
        <v>78</v>
      </c>
      <c r="C188" s="70"/>
      <c r="D188" s="56">
        <f t="shared" si="4"/>
        <v>0</v>
      </c>
      <c r="E188" s="66">
        <v>0</v>
      </c>
      <c r="F188" s="67"/>
      <c r="G188" s="68"/>
      <c r="H188" s="60"/>
      <c r="I188" s="61"/>
      <c r="J188" s="62"/>
    </row>
    <row r="189" spans="1:10" ht="12.75" customHeight="1">
      <c r="A189" s="29"/>
      <c r="B189" s="69" t="s">
        <v>79</v>
      </c>
      <c r="C189" s="70"/>
      <c r="D189" s="56">
        <f t="shared" si="4"/>
        <v>0</v>
      </c>
      <c r="E189" s="66"/>
      <c r="F189" s="67"/>
      <c r="G189" s="68"/>
      <c r="H189" s="60"/>
      <c r="I189" s="61"/>
      <c r="J189" s="62"/>
    </row>
    <row r="190" spans="1:10" ht="12.75" customHeight="1">
      <c r="A190" s="29"/>
      <c r="B190" s="69" t="s">
        <v>80</v>
      </c>
      <c r="C190" s="70"/>
      <c r="D190" s="56">
        <f t="shared" si="4"/>
        <v>432983</v>
      </c>
      <c r="E190" s="66">
        <v>432983</v>
      </c>
      <c r="F190" s="67"/>
      <c r="G190" s="68"/>
      <c r="H190" s="60"/>
      <c r="I190" s="61"/>
      <c r="J190" s="62"/>
    </row>
    <row r="191" spans="1:10" ht="26.25" customHeight="1">
      <c r="A191" s="29"/>
      <c r="B191" s="69" t="s">
        <v>81</v>
      </c>
      <c r="C191" s="70"/>
      <c r="D191" s="56">
        <f t="shared" si="4"/>
        <v>13087.59</v>
      </c>
      <c r="E191" s="66">
        <f>1899+6188.59+5000</f>
        <v>13087.59</v>
      </c>
      <c r="F191" s="67"/>
      <c r="G191" s="68"/>
      <c r="H191" s="60"/>
      <c r="I191" s="61"/>
      <c r="J191" s="62"/>
    </row>
    <row r="192" spans="1:10" ht="12.75" customHeight="1">
      <c r="A192" s="29"/>
      <c r="B192" s="69" t="s">
        <v>82</v>
      </c>
      <c r="C192" s="70"/>
      <c r="D192" s="56">
        <f t="shared" si="4"/>
        <v>0</v>
      </c>
      <c r="E192" s="66"/>
      <c r="F192" s="67"/>
      <c r="G192" s="68"/>
      <c r="H192" s="60"/>
      <c r="I192" s="61"/>
      <c r="J192" s="62"/>
    </row>
    <row r="193" spans="1:10" ht="12.75" customHeight="1">
      <c r="A193" s="29"/>
      <c r="B193" s="69" t="s">
        <v>83</v>
      </c>
      <c r="C193" s="70"/>
      <c r="D193" s="56">
        <f t="shared" si="4"/>
        <v>357365</v>
      </c>
      <c r="E193" s="66">
        <v>357365</v>
      </c>
      <c r="F193" s="67"/>
      <c r="G193" s="68"/>
      <c r="H193" s="60"/>
      <c r="I193" s="61"/>
      <c r="J193" s="62"/>
    </row>
    <row r="194" spans="1:10" ht="12.75" customHeight="1">
      <c r="A194" s="29"/>
      <c r="B194" s="69" t="s">
        <v>84</v>
      </c>
      <c r="C194" s="70"/>
      <c r="D194" s="56">
        <f t="shared" si="4"/>
        <v>23400</v>
      </c>
      <c r="E194" s="66">
        <v>23400</v>
      </c>
      <c r="F194" s="67"/>
      <c r="G194" s="68"/>
      <c r="H194" s="60"/>
      <c r="I194" s="61"/>
      <c r="J194" s="62"/>
    </row>
    <row r="195" spans="1:10" ht="12.75" customHeight="1">
      <c r="A195" s="29"/>
      <c r="B195" s="69" t="s">
        <v>85</v>
      </c>
      <c r="C195" s="70"/>
      <c r="D195" s="56">
        <f t="shared" si="4"/>
        <v>0</v>
      </c>
      <c r="E195" s="66"/>
      <c r="F195" s="67"/>
      <c r="G195" s="68"/>
      <c r="H195" s="60"/>
      <c r="I195" s="61"/>
      <c r="J195" s="62"/>
    </row>
    <row r="196" spans="1:10" ht="12.75" customHeight="1">
      <c r="A196" s="29"/>
      <c r="B196" s="69" t="s">
        <v>86</v>
      </c>
      <c r="C196" s="70"/>
      <c r="D196" s="56">
        <f t="shared" si="4"/>
        <v>0</v>
      </c>
      <c r="E196" s="66"/>
      <c r="F196" s="67"/>
      <c r="G196" s="68"/>
      <c r="H196" s="60"/>
      <c r="I196" s="61"/>
      <c r="J196" s="62"/>
    </row>
    <row r="197" spans="1:10" ht="25.5" customHeight="1">
      <c r="A197" s="29"/>
      <c r="B197" s="69" t="s">
        <v>87</v>
      </c>
      <c r="C197" s="70"/>
      <c r="D197" s="56">
        <f t="shared" si="4"/>
        <v>198811.41</v>
      </c>
      <c r="E197" s="66">
        <f>205000-6188.59</f>
        <v>198811.41</v>
      </c>
      <c r="F197" s="67"/>
      <c r="G197" s="68"/>
      <c r="H197" s="60"/>
      <c r="I197" s="61"/>
      <c r="J197" s="62"/>
    </row>
    <row r="198" spans="1:10" ht="25.5" customHeight="1">
      <c r="A198" s="29"/>
      <c r="B198" s="69" t="s">
        <v>88</v>
      </c>
      <c r="C198" s="70"/>
      <c r="D198" s="56">
        <f t="shared" si="4"/>
        <v>213125</v>
      </c>
      <c r="E198" s="66">
        <f>218125-5000</f>
        <v>213125</v>
      </c>
      <c r="F198" s="67"/>
      <c r="G198" s="68"/>
      <c r="H198" s="60"/>
      <c r="I198" s="61"/>
      <c r="J198" s="62"/>
    </row>
    <row r="199" spans="1:10" ht="38.25" customHeight="1">
      <c r="A199" s="29" t="s">
        <v>91</v>
      </c>
      <c r="B199" s="98" t="s">
        <v>48</v>
      </c>
      <c r="C199" s="99"/>
      <c r="D199" s="56">
        <f t="shared" si="4"/>
        <v>892.47</v>
      </c>
      <c r="E199" s="71">
        <f>E136</f>
        <v>892.47</v>
      </c>
      <c r="F199" s="72"/>
      <c r="G199" s="73"/>
      <c r="H199" s="60"/>
      <c r="I199" s="61"/>
      <c r="J199" s="62"/>
    </row>
    <row r="200" spans="1:10" ht="30.75" customHeight="1">
      <c r="A200" s="29"/>
      <c r="B200" s="69" t="s">
        <v>49</v>
      </c>
      <c r="C200" s="70"/>
      <c r="D200" s="57"/>
      <c r="E200" s="71"/>
      <c r="F200" s="72"/>
      <c r="G200" s="73"/>
      <c r="H200" s="60"/>
      <c r="I200" s="61"/>
      <c r="J200" s="62"/>
    </row>
    <row r="201" spans="2:10" ht="12.75">
      <c r="B201" s="19"/>
      <c r="C201" s="19"/>
      <c r="D201" s="51"/>
      <c r="E201" s="52"/>
      <c r="F201" s="52">
        <f>E137-E153</f>
        <v>0</v>
      </c>
      <c r="G201" s="52"/>
      <c r="H201" s="52"/>
      <c r="I201" s="52"/>
      <c r="J201" s="52"/>
    </row>
    <row r="202" spans="2:10" ht="12.75">
      <c r="B202" s="20"/>
      <c r="C202" s="20"/>
      <c r="D202" s="20"/>
      <c r="E202" s="20"/>
      <c r="F202" s="50"/>
      <c r="G202" s="20"/>
      <c r="H202" s="20"/>
      <c r="I202" s="20"/>
      <c r="J202" s="20"/>
    </row>
    <row r="203" spans="2:11" ht="12.75">
      <c r="B203" s="21" t="s">
        <v>50</v>
      </c>
      <c r="C203" s="21"/>
      <c r="D203" s="21"/>
      <c r="E203" s="21"/>
      <c r="F203" s="22"/>
      <c r="G203" s="21"/>
      <c r="H203" s="22"/>
      <c r="I203" s="6" t="s">
        <v>114</v>
      </c>
      <c r="J203" s="22"/>
      <c r="K203" s="10"/>
    </row>
    <row r="204" spans="2:10" ht="12.75">
      <c r="B204" s="14"/>
      <c r="C204" s="14"/>
      <c r="D204" s="14"/>
      <c r="E204" s="14"/>
      <c r="F204" s="23" t="s">
        <v>51</v>
      </c>
      <c r="G204" s="14"/>
      <c r="H204" s="92" t="s">
        <v>52</v>
      </c>
      <c r="I204" s="92"/>
      <c r="J204" s="92"/>
    </row>
    <row r="205" spans="2:10" ht="12.75">
      <c r="B205" s="14"/>
      <c r="C205" s="14"/>
      <c r="D205" s="14"/>
      <c r="E205" s="14"/>
      <c r="F205" s="14"/>
      <c r="G205" s="14"/>
      <c r="H205" s="14"/>
      <c r="I205" s="14"/>
      <c r="J205" s="16"/>
    </row>
    <row r="206" spans="4:5" ht="12.75">
      <c r="D206" s="93" t="s">
        <v>53</v>
      </c>
      <c r="E206" s="93"/>
    </row>
    <row r="208" spans="2:10" ht="12.75">
      <c r="B208" s="11" t="s">
        <v>54</v>
      </c>
      <c r="F208" s="22"/>
      <c r="G208" s="21"/>
      <c r="H208" s="22" t="s">
        <v>152</v>
      </c>
      <c r="I208" s="22"/>
      <c r="J208" s="22"/>
    </row>
    <row r="209" spans="6:10" ht="12.75">
      <c r="F209" s="23" t="s">
        <v>51</v>
      </c>
      <c r="G209" s="14"/>
      <c r="H209" s="92" t="s">
        <v>52</v>
      </c>
      <c r="I209" s="92"/>
      <c r="J209" s="92"/>
    </row>
    <row r="212" spans="2:10" ht="12.75">
      <c r="B212" s="11" t="s">
        <v>113</v>
      </c>
      <c r="D212" s="14"/>
      <c r="E212" s="14"/>
      <c r="F212" s="12" t="s">
        <v>169</v>
      </c>
      <c r="G212" s="12" t="s">
        <v>154</v>
      </c>
      <c r="H212" s="12"/>
      <c r="I212" s="12"/>
      <c r="J212" s="59" t="s">
        <v>168</v>
      </c>
    </row>
    <row r="213" spans="4:6" ht="12.75">
      <c r="D213" s="14"/>
      <c r="E213" s="14"/>
      <c r="F213" s="11" t="s">
        <v>170</v>
      </c>
    </row>
    <row r="217" ht="12.75">
      <c r="F217" s="40"/>
    </row>
  </sheetData>
  <sheetProtection/>
  <mergeCells count="273">
    <mergeCell ref="H120:J120"/>
    <mergeCell ref="H121:J121"/>
    <mergeCell ref="H122:J122"/>
    <mergeCell ref="A75:H75"/>
    <mergeCell ref="A76:H76"/>
    <mergeCell ref="A77:H77"/>
    <mergeCell ref="B146:C146"/>
    <mergeCell ref="E146:G146"/>
    <mergeCell ref="H146:J146"/>
    <mergeCell ref="A78:H78"/>
    <mergeCell ref="A79:H79"/>
    <mergeCell ref="A80:H80"/>
    <mergeCell ref="A81:H81"/>
    <mergeCell ref="H145:J145"/>
    <mergeCell ref="H143:J143"/>
    <mergeCell ref="B137:C137"/>
    <mergeCell ref="A69:H69"/>
    <mergeCell ref="A70:H70"/>
    <mergeCell ref="A71:H71"/>
    <mergeCell ref="A72:H72"/>
    <mergeCell ref="A73:H73"/>
    <mergeCell ref="A74:H74"/>
    <mergeCell ref="H8:J8"/>
    <mergeCell ref="H123:J123"/>
    <mergeCell ref="H130:J130"/>
    <mergeCell ref="J34:J35"/>
    <mergeCell ref="H124:J124"/>
    <mergeCell ref="H125:J125"/>
    <mergeCell ref="H126:J126"/>
    <mergeCell ref="A66:H66"/>
    <mergeCell ref="A67:H67"/>
    <mergeCell ref="A68:H68"/>
    <mergeCell ref="H53:J53"/>
    <mergeCell ref="F53:G53"/>
    <mergeCell ref="D56:E56"/>
    <mergeCell ref="G58:H58"/>
    <mergeCell ref="I56:J56"/>
    <mergeCell ref="I58:J58"/>
    <mergeCell ref="G56:H56"/>
    <mergeCell ref="E149:G149"/>
    <mergeCell ref="E136:G136"/>
    <mergeCell ref="E138:G138"/>
    <mergeCell ref="D50:E50"/>
    <mergeCell ref="D53:E53"/>
    <mergeCell ref="F50:G50"/>
    <mergeCell ref="A57:J57"/>
    <mergeCell ref="H50:J50"/>
    <mergeCell ref="A50:C50"/>
    <mergeCell ref="D58:E58"/>
    <mergeCell ref="B156:C156"/>
    <mergeCell ref="B145:C145"/>
    <mergeCell ref="B147:C147"/>
    <mergeCell ref="B148:C148"/>
    <mergeCell ref="B149:C149"/>
    <mergeCell ref="B152:C152"/>
    <mergeCell ref="B153:C153"/>
    <mergeCell ref="B155:C155"/>
    <mergeCell ref="B151:C151"/>
    <mergeCell ref="B150:C150"/>
    <mergeCell ref="E148:G148"/>
    <mergeCell ref="H153:J153"/>
    <mergeCell ref="B144:C144"/>
    <mergeCell ref="E153:G153"/>
    <mergeCell ref="E135:G135"/>
    <mergeCell ref="E150:G150"/>
    <mergeCell ref="E144:G144"/>
    <mergeCell ref="E145:G145"/>
    <mergeCell ref="E147:G147"/>
    <mergeCell ref="B134:C135"/>
    <mergeCell ref="H154:J154"/>
    <mergeCell ref="B154:C154"/>
    <mergeCell ref="H147:J147"/>
    <mergeCell ref="E151:G151"/>
    <mergeCell ref="E152:G152"/>
    <mergeCell ref="H152:J152"/>
    <mergeCell ref="H149:J149"/>
    <mergeCell ref="H150:J150"/>
    <mergeCell ref="E154:G154"/>
    <mergeCell ref="H151:J151"/>
    <mergeCell ref="E158:G158"/>
    <mergeCell ref="H158:J158"/>
    <mergeCell ref="E157:G157"/>
    <mergeCell ref="H136:J136"/>
    <mergeCell ref="H137:J137"/>
    <mergeCell ref="H138:J138"/>
    <mergeCell ref="H139:J139"/>
    <mergeCell ref="H140:J140"/>
    <mergeCell ref="H144:J144"/>
    <mergeCell ref="H148:J148"/>
    <mergeCell ref="E155:G155"/>
    <mergeCell ref="E156:G156"/>
    <mergeCell ref="B159:C159"/>
    <mergeCell ref="E159:G159"/>
    <mergeCell ref="H159:J159"/>
    <mergeCell ref="B157:C157"/>
    <mergeCell ref="H155:J155"/>
    <mergeCell ref="H156:J156"/>
    <mergeCell ref="H157:J157"/>
    <mergeCell ref="B158:C158"/>
    <mergeCell ref="B160:C160"/>
    <mergeCell ref="E160:G160"/>
    <mergeCell ref="H160:J160"/>
    <mergeCell ref="B161:C161"/>
    <mergeCell ref="E161:G161"/>
    <mergeCell ref="H161:J161"/>
    <mergeCell ref="B162:C162"/>
    <mergeCell ref="E162:G162"/>
    <mergeCell ref="H162:J162"/>
    <mergeCell ref="B163:C163"/>
    <mergeCell ref="E163:G163"/>
    <mergeCell ref="H163:J163"/>
    <mergeCell ref="B164:C164"/>
    <mergeCell ref="E164:G164"/>
    <mergeCell ref="H164:J164"/>
    <mergeCell ref="B165:C165"/>
    <mergeCell ref="E165:G165"/>
    <mergeCell ref="H165:J165"/>
    <mergeCell ref="B166:C166"/>
    <mergeCell ref="E166:G166"/>
    <mergeCell ref="H166:J166"/>
    <mergeCell ref="B167:C167"/>
    <mergeCell ref="E167:G167"/>
    <mergeCell ref="H167:J167"/>
    <mergeCell ref="B168:C168"/>
    <mergeCell ref="E168:G168"/>
    <mergeCell ref="H168:J168"/>
    <mergeCell ref="B169:C169"/>
    <mergeCell ref="E169:G169"/>
    <mergeCell ref="H169:J169"/>
    <mergeCell ref="B170:C170"/>
    <mergeCell ref="E170:G170"/>
    <mergeCell ref="H170:J170"/>
    <mergeCell ref="B171:C171"/>
    <mergeCell ref="E171:G171"/>
    <mergeCell ref="H171:J171"/>
    <mergeCell ref="B172:C172"/>
    <mergeCell ref="E172:G172"/>
    <mergeCell ref="H172:J172"/>
    <mergeCell ref="B173:C173"/>
    <mergeCell ref="E173:G173"/>
    <mergeCell ref="H173:J173"/>
    <mergeCell ref="B174:C174"/>
    <mergeCell ref="E174:G174"/>
    <mergeCell ref="H174:J174"/>
    <mergeCell ref="B175:C175"/>
    <mergeCell ref="E175:G175"/>
    <mergeCell ref="H175:J175"/>
    <mergeCell ref="B176:C176"/>
    <mergeCell ref="E176:G176"/>
    <mergeCell ref="H176:J176"/>
    <mergeCell ref="B177:C177"/>
    <mergeCell ref="E177:G177"/>
    <mergeCell ref="H177:J177"/>
    <mergeCell ref="B178:C178"/>
    <mergeCell ref="E178:G178"/>
    <mergeCell ref="H178:J178"/>
    <mergeCell ref="B179:C179"/>
    <mergeCell ref="E179:G179"/>
    <mergeCell ref="H179:J179"/>
    <mergeCell ref="B180:C180"/>
    <mergeCell ref="E180:G180"/>
    <mergeCell ref="H180:J180"/>
    <mergeCell ref="B181:C181"/>
    <mergeCell ref="E181:G181"/>
    <mergeCell ref="H181:J181"/>
    <mergeCell ref="B182:C182"/>
    <mergeCell ref="E182:G182"/>
    <mergeCell ref="H182:J182"/>
    <mergeCell ref="B183:C183"/>
    <mergeCell ref="E183:G183"/>
    <mergeCell ref="H183:J183"/>
    <mergeCell ref="B184:C184"/>
    <mergeCell ref="E184:G184"/>
    <mergeCell ref="H184:J184"/>
    <mergeCell ref="B185:C185"/>
    <mergeCell ref="E185:G185"/>
    <mergeCell ref="H185:J185"/>
    <mergeCell ref="B186:C186"/>
    <mergeCell ref="E186:G186"/>
    <mergeCell ref="H186:J186"/>
    <mergeCell ref="B187:C187"/>
    <mergeCell ref="E187:G187"/>
    <mergeCell ref="H187:J187"/>
    <mergeCell ref="B188:C188"/>
    <mergeCell ref="E188:G188"/>
    <mergeCell ref="H188:J188"/>
    <mergeCell ref="E192:G192"/>
    <mergeCell ref="H192:J192"/>
    <mergeCell ref="B189:C189"/>
    <mergeCell ref="E189:G189"/>
    <mergeCell ref="H189:J189"/>
    <mergeCell ref="B190:C190"/>
    <mergeCell ref="E190:G190"/>
    <mergeCell ref="H190:J190"/>
    <mergeCell ref="B197:C197"/>
    <mergeCell ref="E197:G197"/>
    <mergeCell ref="H197:J197"/>
    <mergeCell ref="B194:C194"/>
    <mergeCell ref="E194:G194"/>
    <mergeCell ref="H194:J194"/>
    <mergeCell ref="B193:C193"/>
    <mergeCell ref="A58:C58"/>
    <mergeCell ref="A53:C53"/>
    <mergeCell ref="A55:J55"/>
    <mergeCell ref="E193:G193"/>
    <mergeCell ref="H193:J193"/>
    <mergeCell ref="B191:C191"/>
    <mergeCell ref="E191:G191"/>
    <mergeCell ref="H191:J191"/>
    <mergeCell ref="B192:C192"/>
    <mergeCell ref="A56:C56"/>
    <mergeCell ref="B199:C199"/>
    <mergeCell ref="B196:C196"/>
    <mergeCell ref="A119:J119"/>
    <mergeCell ref="B195:C195"/>
    <mergeCell ref="E195:G195"/>
    <mergeCell ref="H195:J195"/>
    <mergeCell ref="B198:C198"/>
    <mergeCell ref="H198:J198"/>
    <mergeCell ref="A126:G126"/>
    <mergeCell ref="B136:C136"/>
    <mergeCell ref="D206:E206"/>
    <mergeCell ref="H209:J209"/>
    <mergeCell ref="B21:J21"/>
    <mergeCell ref="B22:J22"/>
    <mergeCell ref="B23:J23"/>
    <mergeCell ref="B24:J24"/>
    <mergeCell ref="J29:J31"/>
    <mergeCell ref="J32:J33"/>
    <mergeCell ref="A40:J40"/>
    <mergeCell ref="B200:C200"/>
    <mergeCell ref="H204:J204"/>
    <mergeCell ref="E200:G200"/>
    <mergeCell ref="H200:J200"/>
    <mergeCell ref="E199:G199"/>
    <mergeCell ref="H199:J199"/>
    <mergeCell ref="E196:G196"/>
    <mergeCell ref="E198:G198"/>
    <mergeCell ref="H196:J196"/>
    <mergeCell ref="B143:C143"/>
    <mergeCell ref="E141:G141"/>
    <mergeCell ref="E142:G142"/>
    <mergeCell ref="E143:G143"/>
    <mergeCell ref="A120:G120"/>
    <mergeCell ref="A121:G121"/>
    <mergeCell ref="A122:G122"/>
    <mergeCell ref="A123:G123"/>
    <mergeCell ref="A124:G124"/>
    <mergeCell ref="D134:D135"/>
    <mergeCell ref="A125:G125"/>
    <mergeCell ref="A127:G127"/>
    <mergeCell ref="A128:G128"/>
    <mergeCell ref="A129:G129"/>
    <mergeCell ref="A130:G130"/>
    <mergeCell ref="A131:G131"/>
    <mergeCell ref="A133:J133"/>
    <mergeCell ref="H131:J131"/>
    <mergeCell ref="H127:J127"/>
    <mergeCell ref="H128:J128"/>
    <mergeCell ref="H129:J129"/>
    <mergeCell ref="H141:J141"/>
    <mergeCell ref="B138:C138"/>
    <mergeCell ref="E134:J134"/>
    <mergeCell ref="H135:J135"/>
    <mergeCell ref="H142:J142"/>
    <mergeCell ref="A134:A135"/>
    <mergeCell ref="B141:C141"/>
    <mergeCell ref="B142:C142"/>
    <mergeCell ref="E139:G139"/>
    <mergeCell ref="E140:G140"/>
    <mergeCell ref="B139:C139"/>
    <mergeCell ref="B140:C140"/>
    <mergeCell ref="E137:G137"/>
  </mergeCells>
  <printOptions horizont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1" r:id="rId3"/>
  <rowBreaks count="2" manualBreakCount="2">
    <brk id="58" max="255" man="1"/>
    <brk id="13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t2011</cp:lastModifiedBy>
  <cp:lastPrinted>2013-11-20T03:03:36Z</cp:lastPrinted>
  <dcterms:created xsi:type="dcterms:W3CDTF">2011-09-01T12:39:10Z</dcterms:created>
  <dcterms:modified xsi:type="dcterms:W3CDTF">2013-12-24T10:58:20Z</dcterms:modified>
  <cp:category/>
  <cp:version/>
  <cp:contentType/>
  <cp:contentStatus/>
</cp:coreProperties>
</file>